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45" windowWidth="16605" windowHeight="8550" activeTab="10"/>
  </bookViews>
  <sheets>
    <sheet name="001" sheetId="29" r:id="rId1"/>
    <sheet name="002" sheetId="30" r:id="rId2"/>
    <sheet name="003" sheetId="31" r:id="rId3"/>
    <sheet name="004" sheetId="32" r:id="rId4"/>
    <sheet name="005" sheetId="33" r:id="rId5"/>
    <sheet name="006" sheetId="34" r:id="rId6"/>
    <sheet name="007" sheetId="35" r:id="rId7"/>
    <sheet name="009" sheetId="36" r:id="rId8"/>
    <sheet name="011" sheetId="37" r:id="rId9"/>
    <sheet name="014" sheetId="38" r:id="rId10"/>
    <sheet name="017" sheetId="39" r:id="rId11"/>
  </sheets>
  <definedNames>
    <definedName name="_xlnm._FilterDatabase" localSheetId="0" hidden="1">'001'!$A$2:$O$11</definedName>
    <definedName name="_xlnm._FilterDatabase" localSheetId="1" hidden="1">'002'!$A$2:$O$12</definedName>
    <definedName name="_xlnm._FilterDatabase" localSheetId="2" hidden="1">'003'!$A$2:$O$12</definedName>
    <definedName name="_xlnm._FilterDatabase" localSheetId="3" hidden="1">'004'!$A$2:$O$17</definedName>
    <definedName name="_xlnm._FilterDatabase" localSheetId="4" hidden="1">'005'!$A$2:$O$17</definedName>
  </definedNames>
  <calcPr calcId="125725"/>
</workbook>
</file>

<file path=xl/calcChain.xml><?xml version="1.0" encoding="utf-8"?>
<calcChain xmlns="http://schemas.openxmlformats.org/spreadsheetml/2006/main">
  <c r="M8" i="33"/>
  <c r="M5"/>
  <c r="M4"/>
  <c r="M9"/>
  <c r="M12"/>
  <c r="M3"/>
  <c r="M11"/>
  <c r="M7"/>
  <c r="M14"/>
  <c r="M10"/>
  <c r="M6"/>
  <c r="M16"/>
  <c r="M17"/>
  <c r="M13"/>
  <c r="M15"/>
  <c r="M7" i="32"/>
  <c r="M6"/>
  <c r="M17"/>
  <c r="M9"/>
  <c r="M3"/>
  <c r="M8"/>
  <c r="M10"/>
  <c r="M13"/>
  <c r="M11"/>
  <c r="M15"/>
  <c r="M14"/>
  <c r="M12"/>
  <c r="M16"/>
  <c r="M4"/>
  <c r="M5"/>
  <c r="M5" i="31"/>
  <c r="M9"/>
  <c r="M4"/>
  <c r="M6"/>
  <c r="M7"/>
  <c r="M8"/>
  <c r="M12"/>
  <c r="M10"/>
  <c r="M11"/>
  <c r="M3"/>
  <c r="M4" i="30"/>
  <c r="M3"/>
  <c r="M5"/>
  <c r="M8"/>
  <c r="M12"/>
  <c r="M6"/>
  <c r="M11"/>
  <c r="M9"/>
  <c r="M10"/>
  <c r="M7"/>
  <c r="M3" i="29"/>
  <c r="M10"/>
  <c r="M4"/>
  <c r="M6"/>
  <c r="M9"/>
  <c r="M11"/>
  <c r="M7"/>
  <c r="M5"/>
  <c r="M8"/>
  <c r="J15" i="33"/>
  <c r="H15"/>
  <c r="J13"/>
  <c r="H13"/>
  <c r="J17"/>
  <c r="H17"/>
  <c r="J16"/>
  <c r="H16"/>
  <c r="J6"/>
  <c r="H6"/>
  <c r="J10"/>
  <c r="H10"/>
  <c r="J14"/>
  <c r="H14"/>
  <c r="J7"/>
  <c r="H7"/>
  <c r="J11"/>
  <c r="H11"/>
  <c r="J3"/>
  <c r="H3"/>
  <c r="J12"/>
  <c r="H12"/>
  <c r="J9"/>
  <c r="H9"/>
  <c r="J4"/>
  <c r="H4"/>
  <c r="J5"/>
  <c r="H5"/>
  <c r="J8"/>
  <c r="H8"/>
  <c r="J14" i="32"/>
  <c r="H14"/>
  <c r="J13"/>
  <c r="H13"/>
  <c r="J15"/>
  <c r="H15"/>
  <c r="J7"/>
  <c r="H7"/>
  <c r="J11"/>
  <c r="H11"/>
  <c r="J16"/>
  <c r="H16"/>
  <c r="J17"/>
  <c r="H17"/>
  <c r="J12"/>
  <c r="H12"/>
  <c r="J9"/>
  <c r="H9"/>
  <c r="J10"/>
  <c r="H10"/>
  <c r="J8"/>
  <c r="H8"/>
  <c r="J5"/>
  <c r="H5"/>
  <c r="J4"/>
  <c r="H4"/>
  <c r="J6"/>
  <c r="H6"/>
  <c r="J3"/>
  <c r="H3"/>
  <c r="J11" i="31"/>
  <c r="H11"/>
  <c r="J10"/>
  <c r="H10"/>
  <c r="J12"/>
  <c r="H12"/>
  <c r="J8"/>
  <c r="H8"/>
  <c r="J7"/>
  <c r="H7"/>
  <c r="J6"/>
  <c r="H6"/>
  <c r="J4"/>
  <c r="H4"/>
  <c r="J9"/>
  <c r="H9"/>
  <c r="J5"/>
  <c r="H5"/>
  <c r="J3"/>
  <c r="H3"/>
  <c r="J7" i="30"/>
  <c r="H7"/>
  <c r="J10"/>
  <c r="H10"/>
  <c r="J9"/>
  <c r="H9"/>
  <c r="J11"/>
  <c r="H11"/>
  <c r="J6"/>
  <c r="H6"/>
  <c r="J12"/>
  <c r="H12"/>
  <c r="J8"/>
  <c r="H8"/>
  <c r="J5"/>
  <c r="H5"/>
  <c r="J3"/>
  <c r="H3"/>
  <c r="J4"/>
  <c r="H4"/>
  <c r="J5" i="29"/>
  <c r="H5"/>
  <c r="J7"/>
  <c r="H7"/>
  <c r="J11"/>
  <c r="H11"/>
  <c r="J9"/>
  <c r="H9"/>
  <c r="J6"/>
  <c r="H6"/>
  <c r="J4"/>
  <c r="H4"/>
  <c r="J10"/>
  <c r="H10"/>
  <c r="J3"/>
  <c r="H3"/>
  <c r="J8"/>
  <c r="H8"/>
  <c r="K5" l="1"/>
  <c r="N5" s="1"/>
  <c r="K12" i="33"/>
  <c r="N12" s="1"/>
  <c r="K5" i="31"/>
  <c r="N5" s="1"/>
  <c r="K3" i="33"/>
  <c r="N3" s="1"/>
  <c r="K6"/>
  <c r="N6" s="1"/>
  <c r="K10"/>
  <c r="N10" s="1"/>
  <c r="K13"/>
  <c r="N13" s="1"/>
  <c r="K7"/>
  <c r="N7" s="1"/>
  <c r="K4"/>
  <c r="N4" s="1"/>
  <c r="K15"/>
  <c r="N15" s="1"/>
  <c r="K16"/>
  <c r="N16" s="1"/>
  <c r="K8"/>
  <c r="N8" s="1"/>
  <c r="K17"/>
  <c r="N17" s="1"/>
  <c r="K14"/>
  <c r="N14" s="1"/>
  <c r="K5" i="32"/>
  <c r="N5" s="1"/>
  <c r="K10"/>
  <c r="N10" s="1"/>
  <c r="K9"/>
  <c r="N9" s="1"/>
  <c r="K12"/>
  <c r="N12" s="1"/>
  <c r="K16"/>
  <c r="N16" s="1"/>
  <c r="K15"/>
  <c r="N15" s="1"/>
  <c r="K3"/>
  <c r="N3" s="1"/>
  <c r="K11"/>
  <c r="N11" s="1"/>
  <c r="K13"/>
  <c r="N13" s="1"/>
  <c r="K6"/>
  <c r="N6" s="1"/>
  <c r="K4"/>
  <c r="N4" s="1"/>
  <c r="K8"/>
  <c r="N8" s="1"/>
  <c r="K17"/>
  <c r="N17" s="1"/>
  <c r="K7"/>
  <c r="N7" s="1"/>
  <c r="K8" i="31"/>
  <c r="N8" s="1"/>
  <c r="K4"/>
  <c r="N4" s="1"/>
  <c r="K10"/>
  <c r="N10" s="1"/>
  <c r="K12"/>
  <c r="N12" s="1"/>
  <c r="K3"/>
  <c r="N3" s="1"/>
  <c r="K9"/>
  <c r="N9" s="1"/>
  <c r="K6"/>
  <c r="N6" s="1"/>
  <c r="K11"/>
  <c r="N11" s="1"/>
  <c r="K7"/>
  <c r="N7" s="1"/>
  <c r="K6" i="30"/>
  <c r="N6" s="1"/>
  <c r="K10"/>
  <c r="N10" s="1"/>
  <c r="K4"/>
  <c r="N4" s="1"/>
  <c r="K11"/>
  <c r="N11" s="1"/>
  <c r="K3"/>
  <c r="N3" s="1"/>
  <c r="K8"/>
  <c r="N8" s="1"/>
  <c r="K5"/>
  <c r="N5" s="1"/>
  <c r="K9"/>
  <c r="N9" s="1"/>
  <c r="K7"/>
  <c r="N7" s="1"/>
  <c r="K3" i="29"/>
  <c r="N3" s="1"/>
  <c r="K7"/>
  <c r="N7" s="1"/>
  <c r="K11"/>
  <c r="N11" s="1"/>
  <c r="K9"/>
  <c r="N9" s="1"/>
  <c r="K10"/>
  <c r="N10" s="1"/>
  <c r="K4"/>
  <c r="N4" s="1"/>
  <c r="K8"/>
  <c r="N8" s="1"/>
  <c r="K6"/>
  <c r="N6" s="1"/>
  <c r="K5" i="33"/>
  <c r="N5" s="1"/>
  <c r="K9"/>
  <c r="N9" s="1"/>
  <c r="K11"/>
  <c r="N11" s="1"/>
  <c r="K14" i="32"/>
  <c r="N14" s="1"/>
  <c r="K12" i="30"/>
  <c r="N12" s="1"/>
</calcChain>
</file>

<file path=xl/sharedStrings.xml><?xml version="1.0" encoding="utf-8"?>
<sst xmlns="http://schemas.openxmlformats.org/spreadsheetml/2006/main" count="535" uniqueCount="306">
  <si>
    <t>哥乃莫日各</t>
  </si>
  <si>
    <t>513429199012154284</t>
  </si>
  <si>
    <t>李丹丹</t>
  </si>
  <si>
    <t>231026199002234424</t>
  </si>
  <si>
    <t>吉木莫依牛</t>
  </si>
  <si>
    <t>阿基莫子各</t>
  </si>
  <si>
    <t>罗尔克的莫</t>
  </si>
  <si>
    <t>513401199605013528</t>
  </si>
  <si>
    <t>勒格金里</t>
  </si>
  <si>
    <t>513436199401052621</t>
  </si>
  <si>
    <t>陈艳</t>
  </si>
  <si>
    <t>513423199211251206</t>
  </si>
  <si>
    <t>女</t>
  </si>
  <si>
    <t>吉尔使初</t>
  </si>
  <si>
    <t>51342919950608487X</t>
  </si>
  <si>
    <t>序
号</t>
    <phoneticPr fontId="2" type="noConversion"/>
  </si>
  <si>
    <t>姓名</t>
    <phoneticPr fontId="2" type="noConversion"/>
  </si>
  <si>
    <t>身份证号码</t>
    <phoneticPr fontId="2" type="noConversion"/>
  </si>
  <si>
    <t>考号</t>
    <phoneticPr fontId="2" type="noConversion"/>
  </si>
  <si>
    <t>岗位编码</t>
    <phoneticPr fontId="2" type="noConversion"/>
  </si>
  <si>
    <t>公共科目或综合知识</t>
    <phoneticPr fontId="2" type="noConversion"/>
  </si>
  <si>
    <t>政策性加分</t>
    <phoneticPr fontId="2" type="noConversion"/>
  </si>
  <si>
    <t>折合后分数</t>
    <phoneticPr fontId="2" type="noConversion"/>
  </si>
  <si>
    <t>医学基础知识或公文写作基础知识</t>
    <phoneticPr fontId="2" type="noConversion"/>
  </si>
  <si>
    <t>笔试总成绩</t>
    <phoneticPr fontId="2" type="noConversion"/>
  </si>
  <si>
    <t>面试成绩</t>
    <phoneticPr fontId="2" type="noConversion"/>
  </si>
  <si>
    <t>总成绩</t>
    <phoneticPr fontId="2" type="noConversion"/>
  </si>
  <si>
    <t>博什么建英</t>
  </si>
  <si>
    <t>51342919931115062X</t>
  </si>
  <si>
    <t>黄静</t>
  </si>
  <si>
    <t>513425199305130424</t>
  </si>
  <si>
    <t>吴茂琼</t>
  </si>
  <si>
    <t>513433199403152125</t>
  </si>
  <si>
    <t>甲卡什布木</t>
  </si>
  <si>
    <t>513434198910012540</t>
  </si>
  <si>
    <t>乃保么惹扎</t>
  </si>
  <si>
    <t>513429199002070407</t>
  </si>
  <si>
    <t>阿克发尔</t>
  </si>
  <si>
    <t>513429199212215395</t>
  </si>
  <si>
    <t>毛红燕</t>
  </si>
  <si>
    <t>苏呷日沙</t>
  </si>
  <si>
    <t>513429199407034236</t>
  </si>
  <si>
    <t>李子子惹</t>
  </si>
  <si>
    <t>513429199302204972</t>
  </si>
  <si>
    <t>阿力子沙</t>
  </si>
  <si>
    <t>阿扯莫日乃</t>
  </si>
  <si>
    <t>513429199505032824</t>
  </si>
  <si>
    <t>沙吉莫色落</t>
  </si>
  <si>
    <t>513429199412055023</t>
  </si>
  <si>
    <t>比曲土初</t>
  </si>
  <si>
    <t>513429199406054438</t>
  </si>
  <si>
    <t>吉地么日牛</t>
  </si>
  <si>
    <t>513429199507020827</t>
  </si>
  <si>
    <t>沙秀梅</t>
  </si>
  <si>
    <t>513424199411010825</t>
  </si>
  <si>
    <t>阿呷伟扎</t>
  </si>
  <si>
    <t>513435199108250024</t>
  </si>
  <si>
    <t>513434199208153428</t>
  </si>
  <si>
    <t>513423198211011064</t>
  </si>
  <si>
    <t>513433199607230826</t>
  </si>
  <si>
    <t>513423199204106924</t>
  </si>
  <si>
    <t>格衣五牛莫</t>
  </si>
  <si>
    <t>513434199501082702</t>
  </si>
  <si>
    <t>蒋晓芳</t>
  </si>
  <si>
    <t>513429199407070026</t>
  </si>
  <si>
    <t>安玉珍</t>
  </si>
  <si>
    <t>拖觉史木</t>
  </si>
  <si>
    <t>513429199309154517</t>
  </si>
  <si>
    <t>阿力么牛色</t>
  </si>
  <si>
    <t>513429199104084981</t>
  </si>
  <si>
    <t>阿什此呷</t>
  </si>
  <si>
    <t>保机科子</t>
  </si>
  <si>
    <t>吉克阿牛</t>
  </si>
  <si>
    <t>吉克尼古莫</t>
  </si>
  <si>
    <t>51343419910830716X</t>
  </si>
  <si>
    <t>吉尔么使扎</t>
  </si>
  <si>
    <t>513429199103160321</t>
  </si>
  <si>
    <t>001</t>
  </si>
  <si>
    <t>002</t>
  </si>
  <si>
    <t>003</t>
  </si>
  <si>
    <t>004</t>
  </si>
  <si>
    <t>005</t>
  </si>
  <si>
    <t>513429199301134474</t>
  </si>
  <si>
    <t>阿力日初</t>
  </si>
  <si>
    <t>513429199603125274</t>
  </si>
  <si>
    <t>程志才</t>
  </si>
  <si>
    <t>姚晓琳</t>
  </si>
  <si>
    <t>513429199309085822</t>
  </si>
  <si>
    <t>沈成华</t>
  </si>
  <si>
    <t>513429199309205230</t>
  </si>
  <si>
    <t>何凤</t>
  </si>
  <si>
    <t>普日拉约</t>
  </si>
  <si>
    <t>513429198209084318</t>
  </si>
  <si>
    <t>杨柯华</t>
  </si>
  <si>
    <t>徐川川</t>
  </si>
  <si>
    <t>陈学花</t>
  </si>
  <si>
    <t>魏雪霏</t>
  </si>
  <si>
    <t>肖伍各</t>
  </si>
  <si>
    <t>51340119890407772X</t>
  </si>
  <si>
    <t>耿孝雪</t>
  </si>
  <si>
    <t>513434199007220022</t>
  </si>
  <si>
    <t>513427199311104815</t>
  </si>
  <si>
    <t>513437198112283038</t>
  </si>
  <si>
    <t>513423199508254897</t>
  </si>
  <si>
    <t>513432199207036921</t>
  </si>
  <si>
    <t>51342319950417489X</t>
  </si>
  <si>
    <t>513423199611170931</t>
  </si>
  <si>
    <t>513423199310179342</t>
  </si>
  <si>
    <t>513423198907151073</t>
  </si>
  <si>
    <t>513428198409084025</t>
  </si>
  <si>
    <t>513428198112200021</t>
  </si>
  <si>
    <t>513423199310184985</t>
  </si>
  <si>
    <t>513431199710153424</t>
  </si>
  <si>
    <t>崔得芝</t>
  </si>
  <si>
    <t>513429198208184245</t>
  </si>
  <si>
    <t>周露</t>
  </si>
  <si>
    <t>513429199009140025</t>
  </si>
  <si>
    <t>阿力么日扎</t>
  </si>
  <si>
    <t>513429199408024961</t>
  </si>
  <si>
    <t>严强敏</t>
  </si>
  <si>
    <t>男</t>
  </si>
  <si>
    <t>马玲</t>
  </si>
  <si>
    <t>张红</t>
  </si>
  <si>
    <t>黑么谢芳</t>
  </si>
  <si>
    <t>513429199211230489</t>
  </si>
  <si>
    <t>面试折合后成绩</t>
    <phoneticPr fontId="2" type="noConversion"/>
  </si>
  <si>
    <t>59</t>
    <phoneticPr fontId="2" type="noConversion"/>
  </si>
  <si>
    <t>57</t>
    <phoneticPr fontId="2" type="noConversion"/>
  </si>
  <si>
    <t>54</t>
    <phoneticPr fontId="2" type="noConversion"/>
  </si>
  <si>
    <t>49</t>
    <phoneticPr fontId="2" type="noConversion"/>
  </si>
  <si>
    <t>64</t>
    <phoneticPr fontId="2" type="noConversion"/>
  </si>
  <si>
    <t>吉古布西</t>
    <phoneticPr fontId="2" type="noConversion"/>
  </si>
  <si>
    <t>513431199306073422</t>
    <phoneticPr fontId="2" type="noConversion"/>
  </si>
  <si>
    <t>马阿呷</t>
    <phoneticPr fontId="2" type="noConversion"/>
  </si>
  <si>
    <t>513423199003055104</t>
    <phoneticPr fontId="2" type="noConversion"/>
  </si>
  <si>
    <t>58</t>
    <phoneticPr fontId="2" type="noConversion"/>
  </si>
  <si>
    <t>60</t>
    <phoneticPr fontId="2" type="noConversion"/>
  </si>
  <si>
    <t>杨顺英</t>
    <phoneticPr fontId="2" type="noConversion"/>
  </si>
  <si>
    <t>513423199106104888</t>
    <phoneticPr fontId="2" type="noConversion"/>
  </si>
  <si>
    <t>53</t>
    <phoneticPr fontId="2" type="noConversion"/>
  </si>
  <si>
    <t>59</t>
    <phoneticPr fontId="2" type="noConversion"/>
  </si>
  <si>
    <t>44</t>
    <phoneticPr fontId="2" type="noConversion"/>
  </si>
  <si>
    <t>62</t>
    <phoneticPr fontId="2" type="noConversion"/>
  </si>
  <si>
    <t>张兴艳</t>
    <phoneticPr fontId="2" type="noConversion"/>
  </si>
  <si>
    <t>513423199108091064</t>
    <phoneticPr fontId="2" type="noConversion"/>
  </si>
  <si>
    <t>57</t>
    <phoneticPr fontId="2" type="noConversion"/>
  </si>
  <si>
    <t>55</t>
    <phoneticPr fontId="2" type="noConversion"/>
  </si>
  <si>
    <t>土比阿支</t>
    <phoneticPr fontId="2" type="noConversion"/>
  </si>
  <si>
    <t>513431199410060023</t>
    <phoneticPr fontId="2" type="noConversion"/>
  </si>
  <si>
    <t>54</t>
    <phoneticPr fontId="2" type="noConversion"/>
  </si>
  <si>
    <t>李进春</t>
    <phoneticPr fontId="2" type="noConversion"/>
  </si>
  <si>
    <t>513426199206050126</t>
    <phoneticPr fontId="2" type="noConversion"/>
  </si>
  <si>
    <t>序
号</t>
  </si>
  <si>
    <t>姓名</t>
  </si>
  <si>
    <t>身份证号码</t>
  </si>
  <si>
    <t>考号</t>
  </si>
  <si>
    <t>性
别</t>
  </si>
  <si>
    <t>岗位编码</t>
  </si>
  <si>
    <t>公共科目或综合知识</t>
  </si>
  <si>
    <t>政策性加分</t>
  </si>
  <si>
    <t>折合后分数</t>
  </si>
  <si>
    <t>医学基础知识或公文写作基础知识</t>
  </si>
  <si>
    <t>笔试总成绩</t>
  </si>
  <si>
    <t>备注</t>
  </si>
  <si>
    <t>1</t>
  </si>
  <si>
    <t>王淦</t>
  </si>
  <si>
    <t>530625199002172717</t>
  </si>
  <si>
    <t>006</t>
  </si>
  <si>
    <t>58</t>
  </si>
  <si>
    <t>73</t>
  </si>
  <si>
    <t>2</t>
  </si>
  <si>
    <t>沙磊</t>
  </si>
  <si>
    <t>513423199205084894</t>
  </si>
  <si>
    <t>61</t>
  </si>
  <si>
    <t>68</t>
  </si>
  <si>
    <t>米色小兵</t>
  </si>
  <si>
    <t>513429199305077454</t>
  </si>
  <si>
    <t>007</t>
  </si>
  <si>
    <t>59</t>
  </si>
  <si>
    <t>79</t>
  </si>
  <si>
    <t>苏鹏</t>
  </si>
  <si>
    <t>513429199107294415</t>
  </si>
  <si>
    <t>51</t>
  </si>
  <si>
    <t>阿扭尔呷</t>
  </si>
  <si>
    <t>513429198908190312</t>
  </si>
  <si>
    <t>009</t>
  </si>
  <si>
    <t>44</t>
  </si>
  <si>
    <t>45</t>
  </si>
  <si>
    <t>刘建国</t>
  </si>
  <si>
    <t>513401198709214215</t>
  </si>
  <si>
    <t>011</t>
  </si>
  <si>
    <t>65</t>
  </si>
  <si>
    <t>杨优塔</t>
  </si>
  <si>
    <t>513422199106142511</t>
  </si>
  <si>
    <t>014</t>
  </si>
  <si>
    <t>55.5</t>
  </si>
  <si>
    <t>67</t>
  </si>
  <si>
    <t>刘林焕</t>
  </si>
  <si>
    <t>513426199307236122</t>
  </si>
  <si>
    <t>017</t>
  </si>
  <si>
    <t>69</t>
  </si>
  <si>
    <t>76</t>
  </si>
  <si>
    <t>阿苏约者莫</t>
  </si>
  <si>
    <t>513432199401110427</t>
  </si>
  <si>
    <t>59.5</t>
  </si>
  <si>
    <t>3</t>
  </si>
  <si>
    <t>沈怡梦</t>
  </si>
  <si>
    <t>513401199504010627</t>
  </si>
  <si>
    <t>66.5</t>
  </si>
  <si>
    <t>布拖县2016年面向社会公开考聘卫生及其他事业单位工作人员进入体检人员名单</t>
    <phoneticPr fontId="2" type="noConversion"/>
  </si>
  <si>
    <t>布拖县2016年面向社会公开考聘卫生及其他事业单位工作人员进入体检人员名单</t>
    <phoneticPr fontId="13" type="noConversion"/>
  </si>
  <si>
    <t>名次</t>
    <phoneticPr fontId="2" type="noConversion"/>
  </si>
  <si>
    <t>序
号</t>
    <phoneticPr fontId="2" type="noConversion"/>
  </si>
  <si>
    <t>考号</t>
    <phoneticPr fontId="2" type="noConversion"/>
  </si>
  <si>
    <t>医学基础知识或公文写作基础知识</t>
    <phoneticPr fontId="2" type="noConversion"/>
  </si>
  <si>
    <t>笔试总成绩</t>
    <phoneticPr fontId="2" type="noConversion"/>
  </si>
  <si>
    <t>58</t>
    <phoneticPr fontId="2" type="noConversion"/>
  </si>
  <si>
    <t>57</t>
    <phoneticPr fontId="2" type="noConversion"/>
  </si>
  <si>
    <t>62</t>
    <phoneticPr fontId="2" type="noConversion"/>
  </si>
  <si>
    <t>56</t>
    <phoneticPr fontId="2" type="noConversion"/>
  </si>
  <si>
    <t>53</t>
    <phoneticPr fontId="2" type="noConversion"/>
  </si>
  <si>
    <t>60</t>
    <phoneticPr fontId="2" type="noConversion"/>
  </si>
  <si>
    <t>48</t>
    <phoneticPr fontId="2" type="noConversion"/>
  </si>
  <si>
    <t>51</t>
    <phoneticPr fontId="2" type="noConversion"/>
  </si>
  <si>
    <t>47</t>
    <phoneticPr fontId="2" type="noConversion"/>
  </si>
  <si>
    <t>49</t>
    <phoneticPr fontId="2" type="noConversion"/>
  </si>
  <si>
    <t>45</t>
    <phoneticPr fontId="2" type="noConversion"/>
  </si>
  <si>
    <t>46</t>
    <phoneticPr fontId="2" type="noConversion"/>
  </si>
  <si>
    <t>52</t>
    <phoneticPr fontId="2" type="noConversion"/>
  </si>
  <si>
    <t>序
号</t>
    <phoneticPr fontId="2" type="noConversion"/>
  </si>
  <si>
    <t>姓名</t>
    <phoneticPr fontId="2" type="noConversion"/>
  </si>
  <si>
    <t>身份证号码</t>
    <phoneticPr fontId="2" type="noConversion"/>
  </si>
  <si>
    <t>考号</t>
    <phoneticPr fontId="2" type="noConversion"/>
  </si>
  <si>
    <t>岗位编码</t>
    <phoneticPr fontId="2" type="noConversion"/>
  </si>
  <si>
    <t>公共科目或综合知识</t>
    <phoneticPr fontId="2" type="noConversion"/>
  </si>
  <si>
    <t>政策性加分</t>
    <phoneticPr fontId="2" type="noConversion"/>
  </si>
  <si>
    <t>折合后分数</t>
    <phoneticPr fontId="2" type="noConversion"/>
  </si>
  <si>
    <t>医学基础知识或公文写作基础知识</t>
    <phoneticPr fontId="2" type="noConversion"/>
  </si>
  <si>
    <t>笔试总成绩</t>
    <phoneticPr fontId="2" type="noConversion"/>
  </si>
  <si>
    <t>面试成绩</t>
    <phoneticPr fontId="2" type="noConversion"/>
  </si>
  <si>
    <t>面试折合后成绩</t>
    <phoneticPr fontId="2" type="noConversion"/>
  </si>
  <si>
    <t>总成绩</t>
    <phoneticPr fontId="2" type="noConversion"/>
  </si>
  <si>
    <t>55</t>
    <phoneticPr fontId="2" type="noConversion"/>
  </si>
  <si>
    <t>面试成绩</t>
    <phoneticPr fontId="2" type="noConversion"/>
  </si>
  <si>
    <t>总成绩</t>
    <phoneticPr fontId="2" type="noConversion"/>
  </si>
  <si>
    <t>70</t>
    <phoneticPr fontId="2" type="noConversion"/>
  </si>
  <si>
    <t>66</t>
    <phoneticPr fontId="2" type="noConversion"/>
  </si>
  <si>
    <t>61</t>
    <phoneticPr fontId="2" type="noConversion"/>
  </si>
  <si>
    <t>63</t>
    <phoneticPr fontId="2" type="noConversion"/>
  </si>
  <si>
    <t>68</t>
    <phoneticPr fontId="2" type="noConversion"/>
  </si>
  <si>
    <t>57</t>
    <phoneticPr fontId="2" type="noConversion"/>
  </si>
  <si>
    <t>51</t>
    <phoneticPr fontId="2" type="noConversion"/>
  </si>
  <si>
    <t>48</t>
    <phoneticPr fontId="2" type="noConversion"/>
  </si>
  <si>
    <t>58</t>
    <phoneticPr fontId="2" type="noConversion"/>
  </si>
  <si>
    <t>45</t>
    <phoneticPr fontId="2" type="noConversion"/>
  </si>
  <si>
    <t>43</t>
    <phoneticPr fontId="2" type="noConversion"/>
  </si>
  <si>
    <t>53</t>
    <phoneticPr fontId="2" type="noConversion"/>
  </si>
  <si>
    <t>39</t>
    <phoneticPr fontId="2" type="noConversion"/>
  </si>
  <si>
    <t>64</t>
    <phoneticPr fontId="2" type="noConversion"/>
  </si>
  <si>
    <t>69</t>
    <phoneticPr fontId="2" type="noConversion"/>
  </si>
  <si>
    <t>77</t>
    <phoneticPr fontId="2" type="noConversion"/>
  </si>
  <si>
    <t>48</t>
    <phoneticPr fontId="2" type="noConversion"/>
  </si>
  <si>
    <t>61</t>
    <phoneticPr fontId="2" type="noConversion"/>
  </si>
  <si>
    <t>45</t>
    <phoneticPr fontId="2" type="noConversion"/>
  </si>
  <si>
    <t>65</t>
    <phoneticPr fontId="2" type="noConversion"/>
  </si>
  <si>
    <t>29</t>
    <phoneticPr fontId="2" type="noConversion"/>
  </si>
  <si>
    <t>43</t>
    <phoneticPr fontId="2" type="noConversion"/>
  </si>
  <si>
    <t>41</t>
    <phoneticPr fontId="2" type="noConversion"/>
  </si>
  <si>
    <t>40</t>
    <phoneticPr fontId="2" type="noConversion"/>
  </si>
  <si>
    <t>54</t>
    <phoneticPr fontId="2" type="noConversion"/>
  </si>
  <si>
    <t>31</t>
    <phoneticPr fontId="2" type="noConversion"/>
  </si>
  <si>
    <t>37</t>
    <phoneticPr fontId="2" type="noConversion"/>
  </si>
  <si>
    <t>49</t>
    <phoneticPr fontId="2" type="noConversion"/>
  </si>
  <si>
    <t>30</t>
    <phoneticPr fontId="2" type="noConversion"/>
  </si>
  <si>
    <t>19</t>
    <phoneticPr fontId="2" type="noConversion"/>
  </si>
  <si>
    <t>35</t>
    <phoneticPr fontId="2" type="noConversion"/>
  </si>
  <si>
    <t>36</t>
    <phoneticPr fontId="2" type="noConversion"/>
  </si>
  <si>
    <t>32</t>
    <phoneticPr fontId="2" type="noConversion"/>
  </si>
  <si>
    <t>28</t>
    <phoneticPr fontId="2" type="noConversion"/>
  </si>
  <si>
    <t>47</t>
    <phoneticPr fontId="2" type="noConversion"/>
  </si>
  <si>
    <t>32</t>
    <phoneticPr fontId="2" type="noConversion"/>
  </si>
  <si>
    <t>58</t>
    <phoneticPr fontId="2" type="noConversion"/>
  </si>
  <si>
    <t>45</t>
    <phoneticPr fontId="2" type="noConversion"/>
  </si>
  <si>
    <t>50</t>
    <phoneticPr fontId="2" type="noConversion"/>
  </si>
  <si>
    <t>46</t>
    <phoneticPr fontId="2" type="noConversion"/>
  </si>
  <si>
    <t>49</t>
    <phoneticPr fontId="2" type="noConversion"/>
  </si>
  <si>
    <t>33</t>
    <phoneticPr fontId="2" type="noConversion"/>
  </si>
  <si>
    <t>44</t>
    <phoneticPr fontId="2" type="noConversion"/>
  </si>
  <si>
    <t>36</t>
    <phoneticPr fontId="2" type="noConversion"/>
  </si>
  <si>
    <t>45</t>
    <phoneticPr fontId="2" type="noConversion"/>
  </si>
  <si>
    <t>47</t>
    <phoneticPr fontId="2" type="noConversion"/>
  </si>
  <si>
    <t>49</t>
    <phoneticPr fontId="2" type="noConversion"/>
  </si>
  <si>
    <t>42</t>
    <phoneticPr fontId="2" type="noConversion"/>
  </si>
  <si>
    <t>51</t>
    <phoneticPr fontId="2" type="noConversion"/>
  </si>
  <si>
    <t>35</t>
    <phoneticPr fontId="2" type="noConversion"/>
  </si>
  <si>
    <t>35</t>
    <phoneticPr fontId="2" type="noConversion"/>
  </si>
  <si>
    <t>48</t>
    <phoneticPr fontId="2" type="noConversion"/>
  </si>
  <si>
    <t>42</t>
    <phoneticPr fontId="2" type="noConversion"/>
  </si>
  <si>
    <t>39</t>
    <phoneticPr fontId="2" type="noConversion"/>
  </si>
  <si>
    <t>29</t>
    <phoneticPr fontId="2" type="noConversion"/>
  </si>
  <si>
    <t>34</t>
    <phoneticPr fontId="2" type="noConversion"/>
  </si>
  <si>
    <t>30</t>
    <phoneticPr fontId="2" type="noConversion"/>
  </si>
  <si>
    <t>38</t>
    <phoneticPr fontId="2" type="noConversion"/>
  </si>
  <si>
    <t>24</t>
    <phoneticPr fontId="2" type="noConversion"/>
  </si>
  <si>
    <t>26</t>
    <phoneticPr fontId="2" type="noConversion"/>
  </si>
  <si>
    <t>名次</t>
    <phoneticPr fontId="13" type="noConversion"/>
  </si>
</sst>
</file>

<file path=xl/styles.xml><?xml version="1.0" encoding="utf-8"?>
<styleSheet xmlns="http://schemas.openxmlformats.org/spreadsheetml/2006/main">
  <numFmts count="1">
    <numFmt numFmtId="176" formatCode="0.00_ "/>
  </numFmts>
  <fonts count="17">
    <font>
      <sz val="12"/>
      <name val="宋体"/>
      <charset val="134"/>
    </font>
    <font>
      <sz val="12"/>
      <name val="宋体"/>
      <charset val="134"/>
    </font>
    <font>
      <sz val="9"/>
      <name val="宋体"/>
      <charset val="134"/>
    </font>
    <font>
      <sz val="12"/>
      <name val="宋体"/>
      <charset val="134"/>
    </font>
    <font>
      <sz val="12"/>
      <name val="宋体"/>
      <charset val="134"/>
    </font>
    <font>
      <sz val="12"/>
      <color indexed="8"/>
      <name val="宋体"/>
      <charset val="134"/>
    </font>
    <font>
      <b/>
      <sz val="12"/>
      <color indexed="8"/>
      <name val="方正仿宋简体"/>
      <family val="4"/>
      <charset val="134"/>
    </font>
    <font>
      <sz val="10"/>
      <color indexed="8"/>
      <name val="宋体"/>
      <family val="3"/>
      <charset val="134"/>
    </font>
    <font>
      <b/>
      <sz val="18"/>
      <color indexed="8"/>
      <name val="黑体"/>
      <family val="3"/>
      <charset val="134"/>
    </font>
    <font>
      <b/>
      <sz val="18"/>
      <color indexed="8"/>
      <name val="宋体"/>
      <family val="3"/>
      <charset val="134"/>
    </font>
    <font>
      <sz val="12"/>
      <name val="宋体"/>
      <family val="3"/>
      <charset val="134"/>
    </font>
    <font>
      <sz val="12"/>
      <color indexed="8"/>
      <name val="宋体"/>
      <family val="3"/>
      <charset val="134"/>
    </font>
    <font>
      <sz val="10"/>
      <name val="宋体"/>
      <family val="3"/>
      <charset val="134"/>
    </font>
    <font>
      <sz val="9"/>
      <name val="宋体"/>
      <family val="3"/>
      <charset val="134"/>
    </font>
    <font>
      <b/>
      <sz val="12"/>
      <name val="方正仿宋简体"/>
      <family val="4"/>
      <charset val="134"/>
    </font>
    <font>
      <b/>
      <sz val="18"/>
      <name val="黑体"/>
      <family val="3"/>
      <charset val="134"/>
    </font>
    <font>
      <sz val="1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5">
    <xf numFmtId="0" fontId="0" fillId="0" borderId="0">
      <alignment vertical="center"/>
    </xf>
    <xf numFmtId="0" fontId="1" fillId="0" borderId="0" applyProtection="0"/>
    <xf numFmtId="0" fontId="3"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0" fillId="0" borderId="0" applyProtection="0"/>
    <xf numFmtId="0" fontId="10" fillId="0" borderId="0">
      <alignment vertical="center"/>
    </xf>
    <xf numFmtId="0" fontId="10" fillId="0" borderId="0">
      <alignment vertical="center"/>
    </xf>
    <xf numFmtId="0" fontId="1" fillId="0" borderId="0">
      <alignment vertical="center"/>
    </xf>
    <xf numFmtId="0" fontId="10" fillId="0" borderId="0">
      <alignment vertical="center"/>
    </xf>
    <xf numFmtId="0" fontId="1" fillId="0" borderId="0">
      <alignment vertical="center"/>
    </xf>
    <xf numFmtId="0" fontId="10" fillId="0" borderId="0">
      <alignment vertical="center"/>
    </xf>
    <xf numFmtId="0" fontId="10" fillId="0" borderId="0">
      <alignment vertical="center"/>
    </xf>
  </cellStyleXfs>
  <cellXfs count="126">
    <xf numFmtId="0" fontId="0" fillId="0" borderId="0" xfId="0">
      <alignment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1" xfId="4" applyNumberFormat="1"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2" fillId="0" borderId="1" xfId="4" applyNumberFormat="1" applyFont="1" applyFill="1" applyBorder="1" applyAlignment="1">
      <alignment horizontal="center" vertical="center"/>
    </xf>
    <xf numFmtId="49" fontId="12" fillId="0" borderId="1" xfId="4" applyNumberFormat="1" applyFont="1" applyFill="1" applyBorder="1" applyAlignment="1">
      <alignment horizontal="center" vertical="center"/>
    </xf>
    <xf numFmtId="0" fontId="12" fillId="0" borderId="1" xfId="4" applyFont="1" applyFill="1" applyBorder="1" applyAlignment="1">
      <alignment horizontal="center" vertical="center"/>
    </xf>
    <xf numFmtId="176" fontId="12" fillId="0" borderId="1" xfId="4" applyNumberFormat="1"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16" fillId="0" borderId="1" xfId="7" applyFont="1" applyFill="1" applyBorder="1" applyAlignment="1" applyProtection="1">
      <alignment horizontal="center" vertical="center" wrapText="1"/>
    </xf>
    <xf numFmtId="0" fontId="7" fillId="0" borderId="1" xfId="9"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16" fillId="0" borderId="1" xfId="7" applyFont="1" applyFill="1" applyBorder="1" applyAlignment="1" applyProtection="1">
      <alignment horizontal="center" vertical="center" wrapText="1"/>
    </xf>
    <xf numFmtId="0" fontId="7" fillId="0" borderId="1" xfId="9" applyFont="1" applyFill="1" applyBorder="1" applyAlignment="1">
      <alignment horizontal="center" vertical="center"/>
    </xf>
    <xf numFmtId="49" fontId="12" fillId="0" borderId="1" xfId="11" applyNumberFormat="1" applyFont="1" applyFill="1" applyBorder="1" applyAlignment="1">
      <alignment horizontal="center" vertical="center"/>
    </xf>
    <xf numFmtId="0" fontId="12" fillId="0" borderId="1" xfId="11" applyNumberFormat="1" applyFont="1" applyFill="1" applyBorder="1" applyAlignment="1">
      <alignment horizontal="center" vertical="center"/>
    </xf>
    <xf numFmtId="176" fontId="12" fillId="0" borderId="1" xfId="11" applyNumberFormat="1" applyFont="1" applyFill="1" applyBorder="1" applyAlignment="1">
      <alignment horizontal="center" vertical="center"/>
    </xf>
    <xf numFmtId="49" fontId="14" fillId="0" borderId="1" xfId="9" applyNumberFormat="1" applyFont="1" applyFill="1" applyBorder="1" applyAlignment="1">
      <alignment horizontal="center" vertical="center" wrapText="1"/>
    </xf>
    <xf numFmtId="0" fontId="14" fillId="0" borderId="1" xfId="9" applyFont="1" applyFill="1" applyBorder="1" applyAlignment="1">
      <alignment horizontal="center" vertical="center"/>
    </xf>
    <xf numFmtId="49" fontId="14" fillId="0" borderId="1" xfId="9" applyNumberFormat="1" applyFont="1" applyFill="1" applyBorder="1" applyAlignment="1">
      <alignment horizontal="center" vertical="center"/>
    </xf>
    <xf numFmtId="0" fontId="14" fillId="0" borderId="1" xfId="9" applyNumberFormat="1" applyFont="1" applyFill="1" applyBorder="1" applyAlignment="1">
      <alignment horizontal="center" vertical="center"/>
    </xf>
    <xf numFmtId="0" fontId="14" fillId="0" borderId="1" xfId="9" applyFont="1" applyFill="1" applyBorder="1" applyAlignment="1">
      <alignment horizontal="center" vertical="center" wrapText="1"/>
    </xf>
    <xf numFmtId="0" fontId="14" fillId="0" borderId="1"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2" fillId="0" borderId="1" xfId="9" applyFont="1" applyFill="1" applyBorder="1" applyAlignment="1">
      <alignment horizontal="center" vertical="center" wrapText="1"/>
    </xf>
    <xf numFmtId="49" fontId="12" fillId="0" borderId="1"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11" fillId="0" borderId="1" xfId="9" applyNumberFormat="1" applyFont="1" applyFill="1" applyBorder="1" applyAlignment="1">
      <alignment horizontal="center" vertical="center"/>
    </xf>
    <xf numFmtId="49" fontId="11" fillId="0" borderId="1" xfId="9" applyNumberFormat="1" applyFont="1" applyFill="1" applyBorder="1" applyAlignment="1">
      <alignment horizontal="center" vertical="center"/>
    </xf>
    <xf numFmtId="0" fontId="7" fillId="0" borderId="1" xfId="9" applyFont="1" applyFill="1" applyBorder="1" applyAlignment="1">
      <alignment horizontal="center" vertical="center" wrapText="1"/>
    </xf>
    <xf numFmtId="49" fontId="7" fillId="0" borderId="1" xfId="9" applyNumberFormat="1" applyFont="1" applyFill="1" applyBorder="1" applyAlignment="1">
      <alignment horizontal="center" vertical="center" wrapText="1"/>
    </xf>
    <xf numFmtId="0" fontId="7" fillId="0" borderId="1" xfId="11" applyNumberFormat="1" applyFont="1" applyFill="1" applyBorder="1" applyAlignment="1">
      <alignment horizontal="center" vertical="center"/>
    </xf>
    <xf numFmtId="176" fontId="7" fillId="0" borderId="1" xfId="11"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15" fillId="0" borderId="2" xfId="9"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12" fillId="2" borderId="1" xfId="11" applyNumberFormat="1" applyFont="1" applyFill="1" applyBorder="1" applyAlignment="1">
      <alignment horizontal="center" vertical="center"/>
    </xf>
    <xf numFmtId="176" fontId="12" fillId="2" borderId="1" xfId="4"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wrapText="1"/>
    </xf>
    <xf numFmtId="0" fontId="12" fillId="2" borderId="1" xfId="4" applyNumberFormat="1" applyFont="1" applyFill="1" applyBorder="1" applyAlignment="1">
      <alignment horizontal="center" vertical="center"/>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0" fontId="12" fillId="2" borderId="0" xfId="11" applyNumberFormat="1" applyFont="1" applyFill="1" applyBorder="1" applyAlignment="1">
      <alignment horizontal="center" vertical="center"/>
    </xf>
    <xf numFmtId="0" fontId="12" fillId="2" borderId="1" xfId="6" applyFont="1" applyFill="1" applyBorder="1" applyAlignment="1">
      <alignment horizontal="center" vertical="center"/>
    </xf>
    <xf numFmtId="49" fontId="12" fillId="2" borderId="1" xfId="6" applyNumberFormat="1" applyFont="1" applyFill="1" applyBorder="1" applyAlignment="1">
      <alignment horizontal="center" vertical="center"/>
    </xf>
    <xf numFmtId="0" fontId="10" fillId="2" borderId="0" xfId="9" applyNumberFormat="1" applyFont="1" applyFill="1" applyBorder="1" applyAlignment="1">
      <alignment horizontal="center" vertical="center"/>
    </xf>
    <xf numFmtId="0" fontId="10" fillId="2" borderId="1" xfId="9" applyNumberFormat="1" applyFont="1" applyFill="1" applyBorder="1" applyAlignment="1">
      <alignment horizontal="center" vertical="center"/>
    </xf>
    <xf numFmtId="176" fontId="12" fillId="2" borderId="1" xfId="6" applyNumberFormat="1" applyFont="1" applyFill="1" applyBorder="1" applyAlignment="1">
      <alignment horizontal="center" vertical="center"/>
    </xf>
    <xf numFmtId="0" fontId="12" fillId="2" borderId="1" xfId="6" applyFont="1" applyFill="1" applyBorder="1" applyAlignment="1">
      <alignment horizontal="center" vertical="center" wrapText="1"/>
    </xf>
    <xf numFmtId="0" fontId="7" fillId="2" borderId="0" xfId="0" applyFont="1" applyFill="1" applyAlignment="1">
      <alignment horizontal="center" vertical="center"/>
    </xf>
  </cellXfs>
  <cellStyles count="15">
    <cellStyle name="常规" xfId="0" builtinId="0"/>
    <cellStyle name="常规 2" xfId="1"/>
    <cellStyle name="常规 2 2" xfId="7"/>
    <cellStyle name="常规 3" xfId="2"/>
    <cellStyle name="常规 3 2" xfId="3"/>
    <cellStyle name="常规 3 2 2" xfId="9"/>
    <cellStyle name="常规 3 3" xfId="8"/>
    <cellStyle name="常规 3_布拖县2016年公考事业单位面试人员面试成绩" xfId="10"/>
    <cellStyle name="常规 3_布拖县2016年卫生及其他事业单位公开招聘工作人员笔试成绩2016.11原件 - 副本添加加分" xfId="4"/>
    <cellStyle name="常规 3_布拖县2016年卫生及其他事业单位公开招聘工作人员笔试成绩2016.11原件 - 副本添加加分 2" xfId="11"/>
    <cellStyle name="常规 4" xfId="5"/>
    <cellStyle name="常规 4 2" xfId="12"/>
    <cellStyle name="常规 4 3" xfId="13"/>
    <cellStyle name="常规 4_布拖县2016年卫生及其他事业单位公开招聘工作人员笔试成绩2016.11原件 - 副本添加加分" xfId="6"/>
    <cellStyle name="常规 5"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indexed="12"/>
  </sheetPr>
  <dimension ref="A1:O11"/>
  <sheetViews>
    <sheetView zoomScaleNormal="100" workbookViewId="0">
      <selection activeCell="O3" sqref="O3:O11"/>
    </sheetView>
  </sheetViews>
  <sheetFormatPr defaultRowHeight="14.25"/>
  <cols>
    <col min="1" max="1" width="5" style="2" customWidth="1"/>
    <col min="2" max="2" width="14" style="1" customWidth="1"/>
    <col min="3" max="3" width="18.125" style="2" customWidth="1"/>
    <col min="4" max="4" width="11.375" style="3" customWidth="1"/>
    <col min="5" max="5" width="5.125" style="2" customWidth="1"/>
    <col min="6" max="6" width="11.875" style="2" customWidth="1"/>
    <col min="7" max="7" width="6.25" style="3" customWidth="1"/>
    <col min="8" max="8" width="7.375" style="3" customWidth="1"/>
    <col min="9" max="9" width="12.125" style="2" customWidth="1"/>
    <col min="10" max="10" width="7.25" style="2" customWidth="1"/>
    <col min="11" max="13" width="6.875" style="2" customWidth="1"/>
    <col min="14" max="14" width="6.125" style="2" customWidth="1"/>
    <col min="15" max="15" width="6.5" style="1" customWidth="1"/>
    <col min="16" max="16384" width="9" style="1"/>
  </cols>
  <sheetData>
    <row r="1" spans="1:15" ht="45" customHeight="1">
      <c r="A1" s="98" t="s">
        <v>209</v>
      </c>
      <c r="B1" s="99"/>
      <c r="C1" s="99"/>
      <c r="D1" s="99"/>
      <c r="E1" s="99"/>
      <c r="F1" s="99"/>
      <c r="G1" s="99"/>
      <c r="H1" s="99"/>
      <c r="I1" s="99"/>
      <c r="J1" s="99"/>
      <c r="K1" s="99"/>
      <c r="L1" s="99"/>
      <c r="M1" s="99"/>
      <c r="N1" s="99"/>
      <c r="O1" s="99"/>
    </row>
    <row r="2" spans="1:15" ht="39" customHeight="1">
      <c r="A2" s="101" t="s">
        <v>15</v>
      </c>
      <c r="B2" s="102" t="s">
        <v>16</v>
      </c>
      <c r="C2" s="103" t="s">
        <v>17</v>
      </c>
      <c r="D2" s="104" t="s">
        <v>18</v>
      </c>
      <c r="E2" s="101" t="s">
        <v>19</v>
      </c>
      <c r="F2" s="101" t="s">
        <v>20</v>
      </c>
      <c r="G2" s="105" t="s">
        <v>21</v>
      </c>
      <c r="H2" s="105" t="s">
        <v>22</v>
      </c>
      <c r="I2" s="101" t="s">
        <v>23</v>
      </c>
      <c r="J2" s="101" t="s">
        <v>22</v>
      </c>
      <c r="K2" s="101" t="s">
        <v>24</v>
      </c>
      <c r="L2" s="101" t="s">
        <v>25</v>
      </c>
      <c r="M2" s="101" t="s">
        <v>125</v>
      </c>
      <c r="N2" s="101" t="s">
        <v>26</v>
      </c>
      <c r="O2" s="102" t="s">
        <v>211</v>
      </c>
    </row>
    <row r="3" spans="1:15" s="4" customFormat="1" ht="13.9" customHeight="1">
      <c r="A3" s="5">
        <v>1</v>
      </c>
      <c r="B3" s="6" t="s">
        <v>133</v>
      </c>
      <c r="C3" s="7" t="s">
        <v>134</v>
      </c>
      <c r="D3" s="8">
        <v>2016001153</v>
      </c>
      <c r="E3" s="9" t="s">
        <v>77</v>
      </c>
      <c r="F3" s="7" t="s">
        <v>135</v>
      </c>
      <c r="G3" s="8">
        <v>1</v>
      </c>
      <c r="H3" s="11">
        <f t="shared" ref="H3:H11" si="0">(F3+G3)*0.5</f>
        <v>29.5</v>
      </c>
      <c r="I3" s="7" t="s">
        <v>136</v>
      </c>
      <c r="J3" s="11">
        <f t="shared" ref="J3:J11" si="1">I3*0.5</f>
        <v>30</v>
      </c>
      <c r="K3" s="11">
        <f t="shared" ref="K3:K11" si="2">(H3+J3)*0.7</f>
        <v>41.65</v>
      </c>
      <c r="L3" s="8">
        <v>85</v>
      </c>
      <c r="M3" s="11">
        <f t="shared" ref="M3:M11" si="3">L3*0.3</f>
        <v>25.5</v>
      </c>
      <c r="N3" s="11">
        <f t="shared" ref="N3:N11" si="4">K3+M3</f>
        <v>67.150000000000006</v>
      </c>
      <c r="O3" s="6">
        <v>1</v>
      </c>
    </row>
    <row r="4" spans="1:15" s="4" customFormat="1" ht="13.9" customHeight="1">
      <c r="A4" s="5">
        <v>2</v>
      </c>
      <c r="B4" s="6" t="s">
        <v>137</v>
      </c>
      <c r="C4" s="7" t="s">
        <v>138</v>
      </c>
      <c r="D4" s="8">
        <v>2016001129</v>
      </c>
      <c r="E4" s="9" t="s">
        <v>77</v>
      </c>
      <c r="F4" s="7" t="s">
        <v>139</v>
      </c>
      <c r="G4" s="8">
        <v>1</v>
      </c>
      <c r="H4" s="11">
        <f t="shared" si="0"/>
        <v>27</v>
      </c>
      <c r="I4" s="7" t="s">
        <v>140</v>
      </c>
      <c r="J4" s="11">
        <f t="shared" si="1"/>
        <v>29.5</v>
      </c>
      <c r="K4" s="11">
        <f t="shared" si="2"/>
        <v>39.549999999999997</v>
      </c>
      <c r="L4" s="8">
        <v>90</v>
      </c>
      <c r="M4" s="11">
        <f t="shared" si="3"/>
        <v>27</v>
      </c>
      <c r="N4" s="11">
        <f t="shared" si="4"/>
        <v>66.55</v>
      </c>
      <c r="O4" s="6">
        <v>2</v>
      </c>
    </row>
    <row r="5" spans="1:15" s="4" customFormat="1" ht="13.9" customHeight="1">
      <c r="A5" s="5">
        <v>3</v>
      </c>
      <c r="B5" s="10" t="s">
        <v>10</v>
      </c>
      <c r="C5" s="9" t="s">
        <v>11</v>
      </c>
      <c r="D5" s="8">
        <v>2016001040</v>
      </c>
      <c r="E5" s="9" t="s">
        <v>77</v>
      </c>
      <c r="F5" s="9" t="s">
        <v>141</v>
      </c>
      <c r="G5" s="8">
        <v>0</v>
      </c>
      <c r="H5" s="11">
        <f t="shared" si="0"/>
        <v>22</v>
      </c>
      <c r="I5" s="9" t="s">
        <v>142</v>
      </c>
      <c r="J5" s="11">
        <f t="shared" si="1"/>
        <v>31</v>
      </c>
      <c r="K5" s="11">
        <f t="shared" si="2"/>
        <v>37.099999999999994</v>
      </c>
      <c r="L5" s="8">
        <v>92.2</v>
      </c>
      <c r="M5" s="11">
        <f t="shared" si="3"/>
        <v>27.66</v>
      </c>
      <c r="N5" s="11">
        <f t="shared" si="4"/>
        <v>64.759999999999991</v>
      </c>
      <c r="O5" s="6">
        <v>3</v>
      </c>
    </row>
    <row r="6" spans="1:15" s="4" customFormat="1" ht="13.9" customHeight="1">
      <c r="A6" s="5">
        <v>4</v>
      </c>
      <c r="B6" s="6" t="s">
        <v>143</v>
      </c>
      <c r="C6" s="7" t="s">
        <v>144</v>
      </c>
      <c r="D6" s="8">
        <v>2016001157</v>
      </c>
      <c r="E6" s="9" t="s">
        <v>77</v>
      </c>
      <c r="F6" s="7" t="s">
        <v>145</v>
      </c>
      <c r="G6" s="8">
        <v>0</v>
      </c>
      <c r="H6" s="11">
        <f t="shared" si="0"/>
        <v>28.5</v>
      </c>
      <c r="I6" s="7" t="s">
        <v>146</v>
      </c>
      <c r="J6" s="11">
        <f t="shared" si="1"/>
        <v>27.5</v>
      </c>
      <c r="K6" s="11">
        <f t="shared" si="2"/>
        <v>39.199999999999996</v>
      </c>
      <c r="L6" s="8">
        <v>83.6</v>
      </c>
      <c r="M6" s="11">
        <f t="shared" si="3"/>
        <v>25.08</v>
      </c>
      <c r="N6" s="11">
        <f t="shared" si="4"/>
        <v>64.28</v>
      </c>
      <c r="O6" s="6">
        <v>4</v>
      </c>
    </row>
    <row r="7" spans="1:15" s="4" customFormat="1" ht="13.9" customHeight="1">
      <c r="A7" s="5">
        <v>5</v>
      </c>
      <c r="B7" s="10" t="s">
        <v>147</v>
      </c>
      <c r="C7" s="9" t="s">
        <v>148</v>
      </c>
      <c r="D7" s="8">
        <v>2016001076</v>
      </c>
      <c r="E7" s="9" t="s">
        <v>77</v>
      </c>
      <c r="F7" s="9" t="s">
        <v>149</v>
      </c>
      <c r="G7" s="8">
        <v>1</v>
      </c>
      <c r="H7" s="11">
        <f t="shared" si="0"/>
        <v>27.5</v>
      </c>
      <c r="I7" s="9" t="s">
        <v>149</v>
      </c>
      <c r="J7" s="11">
        <f t="shared" si="1"/>
        <v>27</v>
      </c>
      <c r="K7" s="11">
        <f t="shared" si="2"/>
        <v>38.15</v>
      </c>
      <c r="L7" s="8">
        <v>86</v>
      </c>
      <c r="M7" s="11">
        <f t="shared" si="3"/>
        <v>25.8</v>
      </c>
      <c r="N7" s="11">
        <f t="shared" si="4"/>
        <v>63.95</v>
      </c>
      <c r="O7" s="6">
        <v>5</v>
      </c>
    </row>
    <row r="8" spans="1:15" s="4" customFormat="1" ht="13.9" customHeight="1">
      <c r="A8" s="5">
        <v>6</v>
      </c>
      <c r="B8" s="10" t="s">
        <v>6</v>
      </c>
      <c r="C8" s="9" t="s">
        <v>7</v>
      </c>
      <c r="D8" s="8">
        <v>2016001010</v>
      </c>
      <c r="E8" s="9" t="s">
        <v>77</v>
      </c>
      <c r="F8" s="9" t="s">
        <v>135</v>
      </c>
      <c r="G8" s="8">
        <v>1</v>
      </c>
      <c r="H8" s="11">
        <f t="shared" si="0"/>
        <v>29.5</v>
      </c>
      <c r="I8" s="9" t="s">
        <v>136</v>
      </c>
      <c r="J8" s="11">
        <f t="shared" si="1"/>
        <v>30</v>
      </c>
      <c r="K8" s="11">
        <f t="shared" si="2"/>
        <v>41.65</v>
      </c>
      <c r="L8" s="8">
        <v>70.599999999999994</v>
      </c>
      <c r="M8" s="11">
        <f t="shared" si="3"/>
        <v>21.179999999999996</v>
      </c>
      <c r="N8" s="11">
        <f t="shared" si="4"/>
        <v>62.83</v>
      </c>
      <c r="O8" s="6">
        <v>6</v>
      </c>
    </row>
    <row r="9" spans="1:15" s="4" customFormat="1" ht="13.9" customHeight="1">
      <c r="A9" s="5">
        <v>7</v>
      </c>
      <c r="B9" s="6" t="s">
        <v>150</v>
      </c>
      <c r="C9" s="7" t="s">
        <v>151</v>
      </c>
      <c r="D9" s="8">
        <v>2016001169</v>
      </c>
      <c r="E9" s="9" t="s">
        <v>77</v>
      </c>
      <c r="F9" s="7" t="s">
        <v>128</v>
      </c>
      <c r="G9" s="8">
        <v>0</v>
      </c>
      <c r="H9" s="11">
        <f t="shared" si="0"/>
        <v>27</v>
      </c>
      <c r="I9" s="7" t="s">
        <v>127</v>
      </c>
      <c r="J9" s="11">
        <f t="shared" si="1"/>
        <v>28.5</v>
      </c>
      <c r="K9" s="11">
        <f t="shared" si="2"/>
        <v>38.849999999999994</v>
      </c>
      <c r="L9" s="8">
        <v>75.2</v>
      </c>
      <c r="M9" s="11">
        <f t="shared" si="3"/>
        <v>22.56</v>
      </c>
      <c r="N9" s="11">
        <f t="shared" si="4"/>
        <v>61.41</v>
      </c>
      <c r="O9" s="6">
        <v>7</v>
      </c>
    </row>
    <row r="10" spans="1:15" s="4" customFormat="1" ht="13.9" customHeight="1">
      <c r="A10" s="5">
        <v>8</v>
      </c>
      <c r="B10" s="10" t="s">
        <v>8</v>
      </c>
      <c r="C10" s="9" t="s">
        <v>9</v>
      </c>
      <c r="D10" s="8">
        <v>2016001023</v>
      </c>
      <c r="E10" s="9" t="s">
        <v>77</v>
      </c>
      <c r="F10" s="9" t="s">
        <v>129</v>
      </c>
      <c r="G10" s="8">
        <v>1</v>
      </c>
      <c r="H10" s="11">
        <f t="shared" si="0"/>
        <v>25</v>
      </c>
      <c r="I10" s="9" t="s">
        <v>130</v>
      </c>
      <c r="J10" s="11">
        <f t="shared" si="1"/>
        <v>32</v>
      </c>
      <c r="K10" s="11">
        <f t="shared" si="2"/>
        <v>39.9</v>
      </c>
      <c r="L10" s="8">
        <v>66.599999999999994</v>
      </c>
      <c r="M10" s="11">
        <f t="shared" si="3"/>
        <v>19.979999999999997</v>
      </c>
      <c r="N10" s="11">
        <f t="shared" si="4"/>
        <v>59.879999999999995</v>
      </c>
      <c r="O10" s="6">
        <v>8</v>
      </c>
    </row>
    <row r="11" spans="1:15" s="4" customFormat="1" ht="13.9" customHeight="1">
      <c r="A11" s="5">
        <v>9</v>
      </c>
      <c r="B11" s="6" t="s">
        <v>131</v>
      </c>
      <c r="C11" s="7" t="s">
        <v>132</v>
      </c>
      <c r="D11" s="8">
        <v>2016001148</v>
      </c>
      <c r="E11" s="9" t="s">
        <v>77</v>
      </c>
      <c r="F11" s="7" t="s">
        <v>129</v>
      </c>
      <c r="G11" s="8">
        <v>1</v>
      </c>
      <c r="H11" s="11">
        <f t="shared" si="0"/>
        <v>25</v>
      </c>
      <c r="I11" s="7" t="s">
        <v>126</v>
      </c>
      <c r="J11" s="11">
        <f t="shared" si="1"/>
        <v>29.5</v>
      </c>
      <c r="K11" s="11">
        <f t="shared" si="2"/>
        <v>38.15</v>
      </c>
      <c r="L11" s="8">
        <v>69.599999999999994</v>
      </c>
      <c r="M11" s="11">
        <f t="shared" si="3"/>
        <v>20.88</v>
      </c>
      <c r="N11" s="11">
        <f t="shared" si="4"/>
        <v>59.03</v>
      </c>
      <c r="O11" s="6">
        <v>9</v>
      </c>
    </row>
  </sheetData>
  <autoFilter ref="A2:O11">
    <filterColumn colId="12"/>
    <sortState ref="A3:R22">
      <sortCondition descending="1" ref="N2:N22"/>
    </sortState>
  </autoFilter>
  <mergeCells count="1">
    <mergeCell ref="A1:O1"/>
  </mergeCells>
  <phoneticPr fontId="2" type="noConversion"/>
  <pageMargins left="0.43307086614173229" right="0.15748031496062992" top="0.23622047244094491" bottom="0.41" header="0.23622047244094491" footer="0.15748031496062992"/>
  <pageSetup paperSize="9" orientation="landscape"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N3"/>
  <sheetViews>
    <sheetView workbookViewId="0">
      <selection activeCell="C9" sqref="C9"/>
    </sheetView>
  </sheetViews>
  <sheetFormatPr defaultRowHeight="14.25"/>
  <cols>
    <col min="1" max="1" width="5" customWidth="1"/>
    <col min="3" max="3" width="16.625" customWidth="1"/>
    <col min="4" max="4" width="12.5" customWidth="1"/>
    <col min="5" max="5" width="5.125" customWidth="1"/>
    <col min="6" max="6" width="7" customWidth="1"/>
    <col min="7" max="7" width="7.75" customWidth="1"/>
    <col min="8" max="8" width="6.875" customWidth="1"/>
    <col min="9" max="9" width="7.125" customWidth="1"/>
    <col min="11" max="11" width="7.25" customWidth="1"/>
  </cols>
  <sheetData>
    <row r="1" spans="1:14" ht="46.5" customHeight="1">
      <c r="A1" s="100" t="s">
        <v>210</v>
      </c>
      <c r="B1" s="100"/>
      <c r="C1" s="100"/>
      <c r="D1" s="100"/>
      <c r="E1" s="100"/>
      <c r="F1" s="100"/>
      <c r="G1" s="100"/>
      <c r="H1" s="100"/>
      <c r="I1" s="100"/>
      <c r="J1" s="100"/>
      <c r="K1" s="100"/>
      <c r="L1" s="100"/>
      <c r="M1" s="100"/>
      <c r="N1" s="100"/>
    </row>
    <row r="2" spans="1:14" ht="71.25">
      <c r="A2" s="55" t="s">
        <v>152</v>
      </c>
      <c r="B2" s="56" t="s">
        <v>153</v>
      </c>
      <c r="C2" s="57" t="s">
        <v>154</v>
      </c>
      <c r="D2" s="58" t="s">
        <v>155</v>
      </c>
      <c r="E2" s="59" t="s">
        <v>156</v>
      </c>
      <c r="F2" s="55" t="s">
        <v>157</v>
      </c>
      <c r="G2" s="55" t="s">
        <v>158</v>
      </c>
      <c r="H2" s="60" t="s">
        <v>159</v>
      </c>
      <c r="I2" s="60" t="s">
        <v>160</v>
      </c>
      <c r="J2" s="55" t="s">
        <v>161</v>
      </c>
      <c r="K2" s="55" t="s">
        <v>160</v>
      </c>
      <c r="L2" s="55" t="s">
        <v>162</v>
      </c>
      <c r="M2" s="87" t="s">
        <v>305</v>
      </c>
      <c r="N2" s="61" t="s">
        <v>163</v>
      </c>
    </row>
    <row r="3" spans="1:14" ht="29.25" customHeight="1">
      <c r="A3" s="52" t="s">
        <v>164</v>
      </c>
      <c r="B3" s="62" t="s">
        <v>192</v>
      </c>
      <c r="C3" s="63" t="s">
        <v>193</v>
      </c>
      <c r="D3" s="53">
        <v>20160141050</v>
      </c>
      <c r="E3" s="62" t="s">
        <v>120</v>
      </c>
      <c r="F3" s="63" t="s">
        <v>194</v>
      </c>
      <c r="G3" s="63" t="s">
        <v>195</v>
      </c>
      <c r="H3" s="53">
        <v>0</v>
      </c>
      <c r="I3" s="54">
        <v>27.75</v>
      </c>
      <c r="J3" s="63" t="s">
        <v>196</v>
      </c>
      <c r="K3" s="54">
        <v>33.5</v>
      </c>
      <c r="L3" s="54">
        <v>61.25</v>
      </c>
      <c r="M3" s="53">
        <v>1</v>
      </c>
      <c r="N3" s="64"/>
    </row>
  </sheetData>
  <mergeCells count="1">
    <mergeCell ref="A1:N1"/>
  </mergeCells>
  <phoneticPr fontId="13" type="noConversion"/>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N5"/>
  <sheetViews>
    <sheetView tabSelected="1" workbookViewId="0">
      <selection activeCell="C8" sqref="C8"/>
    </sheetView>
  </sheetViews>
  <sheetFormatPr defaultRowHeight="14.25"/>
  <cols>
    <col min="1" max="1" width="4.625" customWidth="1"/>
    <col min="3" max="3" width="17.625" customWidth="1"/>
    <col min="4" max="4" width="12.375" customWidth="1"/>
    <col min="5" max="5" width="4.625" customWidth="1"/>
    <col min="6" max="6" width="6.25" customWidth="1"/>
    <col min="7" max="7" width="7.5" customWidth="1"/>
    <col min="8" max="8" width="5.75" customWidth="1"/>
    <col min="9" max="9" width="7.5" customWidth="1"/>
    <col min="11" max="11" width="8" customWidth="1"/>
  </cols>
  <sheetData>
    <row r="1" spans="1:14" ht="37.5" customHeight="1">
      <c r="A1" s="100" t="s">
        <v>210</v>
      </c>
      <c r="B1" s="100"/>
      <c r="C1" s="100"/>
      <c r="D1" s="100"/>
      <c r="E1" s="100"/>
      <c r="F1" s="100"/>
      <c r="G1" s="100"/>
      <c r="H1" s="100"/>
      <c r="I1" s="100"/>
      <c r="J1" s="100"/>
      <c r="K1" s="100"/>
      <c r="L1" s="100"/>
      <c r="M1" s="100"/>
      <c r="N1" s="100"/>
    </row>
    <row r="2" spans="1:14" ht="71.25">
      <c r="A2" s="82" t="s">
        <v>152</v>
      </c>
      <c r="B2" s="83" t="s">
        <v>153</v>
      </c>
      <c r="C2" s="84" t="s">
        <v>154</v>
      </c>
      <c r="D2" s="85" t="s">
        <v>155</v>
      </c>
      <c r="E2" s="86" t="s">
        <v>156</v>
      </c>
      <c r="F2" s="82" t="s">
        <v>157</v>
      </c>
      <c r="G2" s="82" t="s">
        <v>158</v>
      </c>
      <c r="H2" s="87" t="s">
        <v>159</v>
      </c>
      <c r="I2" s="87" t="s">
        <v>160</v>
      </c>
      <c r="J2" s="82" t="s">
        <v>161</v>
      </c>
      <c r="K2" s="82" t="s">
        <v>160</v>
      </c>
      <c r="L2" s="82" t="s">
        <v>162</v>
      </c>
      <c r="M2" s="87" t="s">
        <v>305</v>
      </c>
      <c r="N2" s="88" t="s">
        <v>163</v>
      </c>
    </row>
    <row r="3" spans="1:14" ht="23.25" customHeight="1">
      <c r="A3" s="79" t="s">
        <v>164</v>
      </c>
      <c r="B3" s="89" t="s">
        <v>197</v>
      </c>
      <c r="C3" s="90" t="s">
        <v>198</v>
      </c>
      <c r="D3" s="80">
        <v>20160171087</v>
      </c>
      <c r="E3" s="89" t="s">
        <v>12</v>
      </c>
      <c r="F3" s="90" t="s">
        <v>199</v>
      </c>
      <c r="G3" s="90" t="s">
        <v>200</v>
      </c>
      <c r="H3" s="80">
        <v>0</v>
      </c>
      <c r="I3" s="81">
        <v>34.5</v>
      </c>
      <c r="J3" s="90" t="s">
        <v>201</v>
      </c>
      <c r="K3" s="81">
        <v>38</v>
      </c>
      <c r="L3" s="81">
        <v>72.5</v>
      </c>
      <c r="M3" s="80">
        <v>1</v>
      </c>
      <c r="N3" s="91"/>
    </row>
    <row r="4" spans="1:14" ht="23.25" customHeight="1">
      <c r="A4" s="79" t="s">
        <v>170</v>
      </c>
      <c r="B4" s="89" t="s">
        <v>202</v>
      </c>
      <c r="C4" s="90" t="s">
        <v>203</v>
      </c>
      <c r="D4" s="80">
        <v>20160171079</v>
      </c>
      <c r="E4" s="89" t="s">
        <v>12</v>
      </c>
      <c r="F4" s="90" t="s">
        <v>199</v>
      </c>
      <c r="G4" s="90" t="s">
        <v>204</v>
      </c>
      <c r="H4" s="80">
        <v>1</v>
      </c>
      <c r="I4" s="81">
        <v>30.25</v>
      </c>
      <c r="J4" s="90" t="s">
        <v>169</v>
      </c>
      <c r="K4" s="81">
        <v>36.5</v>
      </c>
      <c r="L4" s="81">
        <v>66.75</v>
      </c>
      <c r="M4" s="92">
        <v>3</v>
      </c>
      <c r="N4" s="88"/>
    </row>
    <row r="5" spans="1:14" ht="23.25" customHeight="1">
      <c r="A5" s="93" t="s">
        <v>205</v>
      </c>
      <c r="B5" s="94" t="s">
        <v>206</v>
      </c>
      <c r="C5" s="95" t="s">
        <v>207</v>
      </c>
      <c r="D5" s="96">
        <v>20160171078</v>
      </c>
      <c r="E5" s="89" t="s">
        <v>12</v>
      </c>
      <c r="F5" s="90" t="s">
        <v>199</v>
      </c>
      <c r="G5" s="95" t="s">
        <v>208</v>
      </c>
      <c r="H5" s="96">
        <v>0</v>
      </c>
      <c r="I5" s="97">
        <v>33.25</v>
      </c>
      <c r="J5" s="95" t="s">
        <v>196</v>
      </c>
      <c r="K5" s="97">
        <v>33.5</v>
      </c>
      <c r="L5" s="81">
        <v>66.75</v>
      </c>
      <c r="M5" s="92">
        <v>3</v>
      </c>
      <c r="N5" s="88"/>
    </row>
  </sheetData>
  <mergeCells count="1">
    <mergeCell ref="A1:N1"/>
  </mergeCells>
  <phoneticPr fontId="13"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sheetPr>
    <tabColor indexed="12"/>
  </sheetPr>
  <dimension ref="A1:O12"/>
  <sheetViews>
    <sheetView zoomScaleNormal="100" workbookViewId="0">
      <selection activeCell="O2" sqref="O2"/>
    </sheetView>
  </sheetViews>
  <sheetFormatPr defaultRowHeight="14.25"/>
  <cols>
    <col min="1" max="1" width="5" style="2" customWidth="1"/>
    <col min="2" max="2" width="14" style="1" customWidth="1"/>
    <col min="3" max="3" width="18.125" style="2" customWidth="1"/>
    <col min="4" max="4" width="11.375" style="3" customWidth="1"/>
    <col min="5" max="5" width="5.125" style="2" customWidth="1"/>
    <col min="6" max="6" width="11.875" style="2" customWidth="1"/>
    <col min="7" max="7" width="6.25" style="3" customWidth="1"/>
    <col min="8" max="8" width="7.375" style="3" customWidth="1"/>
    <col min="9" max="9" width="12.125" style="2" customWidth="1"/>
    <col min="10" max="10" width="7.25" style="2" customWidth="1"/>
    <col min="11" max="13" width="6.875" style="2" customWidth="1"/>
    <col min="14" max="14" width="6.125" style="2" customWidth="1"/>
    <col min="15" max="15" width="6.5" style="1" customWidth="1"/>
    <col min="16" max="16384" width="9" style="1"/>
  </cols>
  <sheetData>
    <row r="1" spans="1:15" ht="45" customHeight="1">
      <c r="A1" s="98" t="s">
        <v>209</v>
      </c>
      <c r="B1" s="99"/>
      <c r="C1" s="99"/>
      <c r="D1" s="99"/>
      <c r="E1" s="99"/>
      <c r="F1" s="99"/>
      <c r="G1" s="99"/>
      <c r="H1" s="99"/>
      <c r="I1" s="99"/>
      <c r="J1" s="99"/>
      <c r="K1" s="99"/>
      <c r="L1" s="99"/>
      <c r="M1" s="99"/>
      <c r="N1" s="99"/>
      <c r="O1" s="99"/>
    </row>
    <row r="2" spans="1:15" ht="39" customHeight="1">
      <c r="A2" s="110" t="s">
        <v>229</v>
      </c>
      <c r="B2" s="111" t="s">
        <v>230</v>
      </c>
      <c r="C2" s="112" t="s">
        <v>231</v>
      </c>
      <c r="D2" s="113" t="s">
        <v>232</v>
      </c>
      <c r="E2" s="110" t="s">
        <v>233</v>
      </c>
      <c r="F2" s="110" t="s">
        <v>234</v>
      </c>
      <c r="G2" s="114" t="s">
        <v>235</v>
      </c>
      <c r="H2" s="114" t="s">
        <v>236</v>
      </c>
      <c r="I2" s="110" t="s">
        <v>237</v>
      </c>
      <c r="J2" s="110" t="s">
        <v>236</v>
      </c>
      <c r="K2" s="110" t="s">
        <v>238</v>
      </c>
      <c r="L2" s="110" t="s">
        <v>239</v>
      </c>
      <c r="M2" s="110" t="s">
        <v>240</v>
      </c>
      <c r="N2" s="110" t="s">
        <v>241</v>
      </c>
      <c r="O2" s="111" t="s">
        <v>211</v>
      </c>
    </row>
    <row r="3" spans="1:15" s="4" customFormat="1" ht="13.9" customHeight="1">
      <c r="A3" s="115">
        <v>1</v>
      </c>
      <c r="B3" s="116" t="s">
        <v>53</v>
      </c>
      <c r="C3" s="117" t="s">
        <v>54</v>
      </c>
      <c r="D3" s="115">
        <v>2016002509</v>
      </c>
      <c r="E3" s="117" t="s">
        <v>78</v>
      </c>
      <c r="F3" s="117" t="s">
        <v>216</v>
      </c>
      <c r="G3" s="115">
        <v>1</v>
      </c>
      <c r="H3" s="107">
        <f t="shared" ref="H3:H12" si="0">(F3+G3)*0.5</f>
        <v>29.5</v>
      </c>
      <c r="I3" s="117" t="s">
        <v>217</v>
      </c>
      <c r="J3" s="107">
        <f t="shared" ref="J3:J12" si="1">I3*0.5</f>
        <v>28.5</v>
      </c>
      <c r="K3" s="107">
        <f t="shared" ref="K3:K12" si="2">(H3+J3)*0.7</f>
        <v>40.599999999999994</v>
      </c>
      <c r="L3" s="118">
        <v>73.599999999999994</v>
      </c>
      <c r="M3" s="107">
        <f t="shared" ref="M3:M12" si="3">L3*0.3</f>
        <v>22.08</v>
      </c>
      <c r="N3" s="108">
        <f t="shared" ref="N3:N12" si="4">K3+M3</f>
        <v>62.679999999999993</v>
      </c>
      <c r="O3" s="109">
        <v>1</v>
      </c>
    </row>
    <row r="4" spans="1:15" s="4" customFormat="1" ht="13.9" customHeight="1">
      <c r="A4" s="115">
        <v>2</v>
      </c>
      <c r="B4" s="119" t="s">
        <v>122</v>
      </c>
      <c r="C4" s="120" t="s">
        <v>57</v>
      </c>
      <c r="D4" s="115">
        <v>2016002531</v>
      </c>
      <c r="E4" s="120" t="s">
        <v>78</v>
      </c>
      <c r="F4" s="120" t="s">
        <v>218</v>
      </c>
      <c r="G4" s="115">
        <v>0</v>
      </c>
      <c r="H4" s="107">
        <f t="shared" si="0"/>
        <v>31</v>
      </c>
      <c r="I4" s="120" t="s">
        <v>219</v>
      </c>
      <c r="J4" s="107">
        <f t="shared" si="1"/>
        <v>28</v>
      </c>
      <c r="K4" s="107">
        <f t="shared" si="2"/>
        <v>41.3</v>
      </c>
      <c r="L4" s="106">
        <v>71</v>
      </c>
      <c r="M4" s="107">
        <f t="shared" si="3"/>
        <v>21.3</v>
      </c>
      <c r="N4" s="108">
        <f t="shared" si="4"/>
        <v>62.599999999999994</v>
      </c>
      <c r="O4" s="109">
        <v>2</v>
      </c>
    </row>
    <row r="5" spans="1:15" s="4" customFormat="1" ht="13.9" customHeight="1">
      <c r="A5" s="115">
        <v>3</v>
      </c>
      <c r="B5" s="119" t="s">
        <v>61</v>
      </c>
      <c r="C5" s="120" t="s">
        <v>62</v>
      </c>
      <c r="D5" s="115">
        <v>2016002650</v>
      </c>
      <c r="E5" s="120" t="s">
        <v>78</v>
      </c>
      <c r="F5" s="120" t="s">
        <v>220</v>
      </c>
      <c r="G5" s="115">
        <v>1</v>
      </c>
      <c r="H5" s="107">
        <f t="shared" si="0"/>
        <v>27</v>
      </c>
      <c r="I5" s="120" t="s">
        <v>221</v>
      </c>
      <c r="J5" s="107">
        <f t="shared" si="1"/>
        <v>30</v>
      </c>
      <c r="K5" s="107">
        <f t="shared" si="2"/>
        <v>39.9</v>
      </c>
      <c r="L5" s="106">
        <v>71.8</v>
      </c>
      <c r="M5" s="107">
        <f t="shared" si="3"/>
        <v>21.54</v>
      </c>
      <c r="N5" s="108">
        <f t="shared" si="4"/>
        <v>61.44</v>
      </c>
      <c r="O5" s="109">
        <v>3</v>
      </c>
    </row>
    <row r="6" spans="1:15" s="4" customFormat="1" ht="13.9" customHeight="1">
      <c r="A6" s="115">
        <v>4</v>
      </c>
      <c r="B6" s="116" t="s">
        <v>33</v>
      </c>
      <c r="C6" s="117" t="s">
        <v>34</v>
      </c>
      <c r="D6" s="115">
        <v>2016002443</v>
      </c>
      <c r="E6" s="117" t="s">
        <v>78</v>
      </c>
      <c r="F6" s="117" t="s">
        <v>222</v>
      </c>
      <c r="G6" s="115">
        <v>1</v>
      </c>
      <c r="H6" s="107">
        <f t="shared" si="0"/>
        <v>24.5</v>
      </c>
      <c r="I6" s="117" t="s">
        <v>242</v>
      </c>
      <c r="J6" s="107">
        <f t="shared" si="1"/>
        <v>27.5</v>
      </c>
      <c r="K6" s="107">
        <f t="shared" si="2"/>
        <v>36.4</v>
      </c>
      <c r="L6" s="106">
        <v>81.599999999999994</v>
      </c>
      <c r="M6" s="107">
        <f t="shared" si="3"/>
        <v>24.479999999999997</v>
      </c>
      <c r="N6" s="108">
        <f t="shared" si="4"/>
        <v>60.879999999999995</v>
      </c>
      <c r="O6" s="109">
        <v>4</v>
      </c>
    </row>
    <row r="7" spans="1:15" s="4" customFormat="1" ht="13.9" customHeight="1">
      <c r="A7" s="115">
        <v>5</v>
      </c>
      <c r="B7" s="116" t="s">
        <v>29</v>
      </c>
      <c r="C7" s="117" t="s">
        <v>30</v>
      </c>
      <c r="D7" s="115">
        <v>2016002413</v>
      </c>
      <c r="E7" s="117" t="s">
        <v>78</v>
      </c>
      <c r="F7" s="117" t="s">
        <v>223</v>
      </c>
      <c r="G7" s="115">
        <v>0</v>
      </c>
      <c r="H7" s="107">
        <f t="shared" si="0"/>
        <v>25.5</v>
      </c>
      <c r="I7" s="117" t="s">
        <v>224</v>
      </c>
      <c r="J7" s="107">
        <f t="shared" si="1"/>
        <v>23.5</v>
      </c>
      <c r="K7" s="107">
        <f t="shared" si="2"/>
        <v>34.299999999999997</v>
      </c>
      <c r="L7" s="121">
        <v>77.599999999999994</v>
      </c>
      <c r="M7" s="107">
        <f t="shared" si="3"/>
        <v>23.279999999999998</v>
      </c>
      <c r="N7" s="108">
        <f t="shared" si="4"/>
        <v>57.58</v>
      </c>
      <c r="O7" s="109">
        <v>5</v>
      </c>
    </row>
    <row r="8" spans="1:15" s="4" customFormat="1" ht="13.9" customHeight="1">
      <c r="A8" s="115">
        <v>6</v>
      </c>
      <c r="B8" s="116" t="s">
        <v>31</v>
      </c>
      <c r="C8" s="117" t="s">
        <v>32</v>
      </c>
      <c r="D8" s="115">
        <v>2016002423</v>
      </c>
      <c r="E8" s="117" t="s">
        <v>78</v>
      </c>
      <c r="F8" s="117" t="s">
        <v>225</v>
      </c>
      <c r="G8" s="115">
        <v>0</v>
      </c>
      <c r="H8" s="107">
        <f t="shared" si="0"/>
        <v>24.5</v>
      </c>
      <c r="I8" s="117" t="s">
        <v>217</v>
      </c>
      <c r="J8" s="107">
        <f t="shared" si="1"/>
        <v>28.5</v>
      </c>
      <c r="K8" s="107">
        <f t="shared" si="2"/>
        <v>37.099999999999994</v>
      </c>
      <c r="L8" s="106">
        <v>65.400000000000006</v>
      </c>
      <c r="M8" s="107">
        <f t="shared" si="3"/>
        <v>19.62</v>
      </c>
      <c r="N8" s="108">
        <f t="shared" si="4"/>
        <v>56.72</v>
      </c>
      <c r="O8" s="109">
        <v>6</v>
      </c>
    </row>
    <row r="9" spans="1:15" s="4" customFormat="1" ht="13.9" customHeight="1">
      <c r="A9" s="115">
        <v>7</v>
      </c>
      <c r="B9" s="116" t="s">
        <v>55</v>
      </c>
      <c r="C9" s="117" t="s">
        <v>56</v>
      </c>
      <c r="D9" s="115">
        <v>2016002518</v>
      </c>
      <c r="E9" s="117" t="s">
        <v>78</v>
      </c>
      <c r="F9" s="117" t="s">
        <v>226</v>
      </c>
      <c r="G9" s="115">
        <v>1</v>
      </c>
      <c r="H9" s="107">
        <f t="shared" si="0"/>
        <v>23</v>
      </c>
      <c r="I9" s="117" t="s">
        <v>220</v>
      </c>
      <c r="J9" s="107">
        <f t="shared" si="1"/>
        <v>26.5</v>
      </c>
      <c r="K9" s="107">
        <f t="shared" si="2"/>
        <v>34.65</v>
      </c>
      <c r="L9" s="122">
        <v>71</v>
      </c>
      <c r="M9" s="107">
        <f t="shared" si="3"/>
        <v>21.3</v>
      </c>
      <c r="N9" s="108">
        <f t="shared" si="4"/>
        <v>55.95</v>
      </c>
      <c r="O9" s="109">
        <v>7</v>
      </c>
    </row>
    <row r="10" spans="1:15" s="4" customFormat="1" ht="13.9" customHeight="1">
      <c r="A10" s="115">
        <v>8</v>
      </c>
      <c r="B10" s="116" t="s">
        <v>99</v>
      </c>
      <c r="C10" s="117" t="s">
        <v>100</v>
      </c>
      <c r="D10" s="115">
        <v>2016002202</v>
      </c>
      <c r="E10" s="117" t="s">
        <v>78</v>
      </c>
      <c r="F10" s="117" t="s">
        <v>227</v>
      </c>
      <c r="G10" s="115">
        <v>0</v>
      </c>
      <c r="H10" s="107">
        <f t="shared" si="0"/>
        <v>23</v>
      </c>
      <c r="I10" s="117" t="s">
        <v>228</v>
      </c>
      <c r="J10" s="107">
        <f t="shared" si="1"/>
        <v>26</v>
      </c>
      <c r="K10" s="107">
        <f t="shared" si="2"/>
        <v>34.299999999999997</v>
      </c>
      <c r="L10" s="122">
        <v>71.8</v>
      </c>
      <c r="M10" s="107">
        <f t="shared" si="3"/>
        <v>21.54</v>
      </c>
      <c r="N10" s="108">
        <f t="shared" si="4"/>
        <v>55.839999999999996</v>
      </c>
      <c r="O10" s="109">
        <v>8</v>
      </c>
    </row>
    <row r="11" spans="1:15" s="4" customFormat="1" ht="13.9" customHeight="1">
      <c r="A11" s="115">
        <v>9</v>
      </c>
      <c r="B11" s="116" t="s">
        <v>97</v>
      </c>
      <c r="C11" s="117" t="s">
        <v>98</v>
      </c>
      <c r="D11" s="115">
        <v>2016002199</v>
      </c>
      <c r="E11" s="117" t="s">
        <v>78</v>
      </c>
      <c r="F11" s="117" t="s">
        <v>222</v>
      </c>
      <c r="G11" s="115">
        <v>1</v>
      </c>
      <c r="H11" s="107">
        <f t="shared" si="0"/>
        <v>24.5</v>
      </c>
      <c r="I11" s="117" t="s">
        <v>228</v>
      </c>
      <c r="J11" s="107">
        <f t="shared" si="1"/>
        <v>26</v>
      </c>
      <c r="K11" s="107">
        <f t="shared" si="2"/>
        <v>35.349999999999994</v>
      </c>
      <c r="L11" s="106">
        <v>67</v>
      </c>
      <c r="M11" s="107">
        <f t="shared" si="3"/>
        <v>20.099999999999998</v>
      </c>
      <c r="N11" s="108">
        <f t="shared" si="4"/>
        <v>55.449999999999989</v>
      </c>
      <c r="O11" s="109">
        <v>9</v>
      </c>
    </row>
    <row r="12" spans="1:15" s="4" customFormat="1" ht="13.9" customHeight="1">
      <c r="A12" s="115">
        <v>10</v>
      </c>
      <c r="B12" s="116" t="s">
        <v>73</v>
      </c>
      <c r="C12" s="117" t="s">
        <v>74</v>
      </c>
      <c r="D12" s="115">
        <v>2016002277</v>
      </c>
      <c r="E12" s="117" t="s">
        <v>78</v>
      </c>
      <c r="F12" s="117" t="s">
        <v>217</v>
      </c>
      <c r="G12" s="115">
        <v>1</v>
      </c>
      <c r="H12" s="107">
        <f t="shared" si="0"/>
        <v>29</v>
      </c>
      <c r="I12" s="117" t="s">
        <v>224</v>
      </c>
      <c r="J12" s="107">
        <f t="shared" si="1"/>
        <v>23.5</v>
      </c>
      <c r="K12" s="107">
        <f t="shared" si="2"/>
        <v>36.75</v>
      </c>
      <c r="L12" s="106">
        <v>58.8</v>
      </c>
      <c r="M12" s="107">
        <f t="shared" si="3"/>
        <v>17.639999999999997</v>
      </c>
      <c r="N12" s="108">
        <f t="shared" si="4"/>
        <v>54.39</v>
      </c>
      <c r="O12" s="109">
        <v>10</v>
      </c>
    </row>
  </sheetData>
  <autoFilter ref="A2:O12">
    <filterColumn colId="12"/>
    <sortState ref="A3:R29">
      <sortCondition descending="1" ref="N2:N29"/>
    </sortState>
  </autoFilter>
  <mergeCells count="1">
    <mergeCell ref="A1:O1"/>
  </mergeCells>
  <phoneticPr fontId="2" type="noConversion"/>
  <pageMargins left="0.43307086614173229" right="0.15748031496062992" top="0.23622047244094491" bottom="0.41" header="0.23622047244094491" footer="0.15748031496062992"/>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sheetPr>
    <tabColor indexed="12"/>
  </sheetPr>
  <dimension ref="A1:O12"/>
  <sheetViews>
    <sheetView zoomScaleNormal="100" workbookViewId="0">
      <selection activeCell="O3" sqref="O3:O12"/>
    </sheetView>
  </sheetViews>
  <sheetFormatPr defaultRowHeight="14.25"/>
  <cols>
    <col min="1" max="1" width="5" style="2" customWidth="1"/>
    <col min="2" max="2" width="14" style="1" customWidth="1"/>
    <col min="3" max="3" width="18.125" style="2" customWidth="1"/>
    <col min="4" max="4" width="11.375" style="3" customWidth="1"/>
    <col min="5" max="5" width="5.125" style="2" customWidth="1"/>
    <col min="6" max="6" width="11.875" style="2" customWidth="1"/>
    <col min="7" max="7" width="6.25" style="3" customWidth="1"/>
    <col min="8" max="8" width="7.375" style="3" customWidth="1"/>
    <col min="9" max="9" width="12.125" style="2" customWidth="1"/>
    <col min="10" max="10" width="7.25" style="2" customWidth="1"/>
    <col min="11" max="13" width="6.875" style="2" customWidth="1"/>
    <col min="14" max="14" width="6.125" style="2" customWidth="1"/>
    <col min="15" max="15" width="6.5" style="1" customWidth="1"/>
    <col min="16" max="16384" width="9" style="1"/>
  </cols>
  <sheetData>
    <row r="1" spans="1:15" ht="45" customHeight="1">
      <c r="A1" s="98" t="s">
        <v>209</v>
      </c>
      <c r="B1" s="99"/>
      <c r="C1" s="99"/>
      <c r="D1" s="99"/>
      <c r="E1" s="99"/>
      <c r="F1" s="99"/>
      <c r="G1" s="99"/>
      <c r="H1" s="99"/>
      <c r="I1" s="99"/>
      <c r="J1" s="99"/>
      <c r="K1" s="99"/>
      <c r="L1" s="99"/>
      <c r="M1" s="99"/>
      <c r="N1" s="99"/>
      <c r="O1" s="99"/>
    </row>
    <row r="2" spans="1:15" ht="39" customHeight="1">
      <c r="A2" s="110" t="s">
        <v>212</v>
      </c>
      <c r="B2" s="111" t="s">
        <v>16</v>
      </c>
      <c r="C2" s="112" t="s">
        <v>17</v>
      </c>
      <c r="D2" s="113" t="s">
        <v>213</v>
      </c>
      <c r="E2" s="110" t="s">
        <v>19</v>
      </c>
      <c r="F2" s="110" t="s">
        <v>20</v>
      </c>
      <c r="G2" s="114" t="s">
        <v>21</v>
      </c>
      <c r="H2" s="114" t="s">
        <v>22</v>
      </c>
      <c r="I2" s="110" t="s">
        <v>214</v>
      </c>
      <c r="J2" s="110" t="s">
        <v>22</v>
      </c>
      <c r="K2" s="110" t="s">
        <v>215</v>
      </c>
      <c r="L2" s="110" t="s">
        <v>243</v>
      </c>
      <c r="M2" s="110" t="s">
        <v>125</v>
      </c>
      <c r="N2" s="110" t="s">
        <v>244</v>
      </c>
      <c r="O2" s="111" t="s">
        <v>211</v>
      </c>
    </row>
    <row r="3" spans="1:15" s="4" customFormat="1" ht="13.9" customHeight="1">
      <c r="A3" s="115">
        <v>1</v>
      </c>
      <c r="B3" s="116" t="s">
        <v>27</v>
      </c>
      <c r="C3" s="117" t="s">
        <v>28</v>
      </c>
      <c r="D3" s="115">
        <v>2016003745</v>
      </c>
      <c r="E3" s="117" t="s">
        <v>79</v>
      </c>
      <c r="F3" s="117" t="s">
        <v>245</v>
      </c>
      <c r="G3" s="115">
        <v>1</v>
      </c>
      <c r="H3" s="107">
        <f t="shared" ref="H3:H12" si="0">(F3+G3)*0.5</f>
        <v>35.5</v>
      </c>
      <c r="I3" s="117" t="s">
        <v>246</v>
      </c>
      <c r="J3" s="107">
        <f t="shared" ref="J3:J12" si="1">I3*0.5</f>
        <v>33</v>
      </c>
      <c r="K3" s="107">
        <f t="shared" ref="K3:K12" si="2">(H3+J3)*0.7</f>
        <v>47.949999999999996</v>
      </c>
      <c r="L3" s="106">
        <v>70</v>
      </c>
      <c r="M3" s="107">
        <f t="shared" ref="M3:M12" si="3">L3*0.3</f>
        <v>21</v>
      </c>
      <c r="N3" s="108">
        <f t="shared" ref="N3:N12" si="4">M3+K3</f>
        <v>68.949999999999989</v>
      </c>
      <c r="O3" s="109">
        <v>1</v>
      </c>
    </row>
    <row r="4" spans="1:15" s="4" customFormat="1" ht="13.9" customHeight="1">
      <c r="A4" s="115">
        <v>2</v>
      </c>
      <c r="B4" s="116" t="s">
        <v>51</v>
      </c>
      <c r="C4" s="117" t="s">
        <v>52</v>
      </c>
      <c r="D4" s="115">
        <v>2016003778</v>
      </c>
      <c r="E4" s="117" t="s">
        <v>79</v>
      </c>
      <c r="F4" s="117" t="s">
        <v>247</v>
      </c>
      <c r="G4" s="115">
        <v>1</v>
      </c>
      <c r="H4" s="107">
        <f t="shared" si="0"/>
        <v>31</v>
      </c>
      <c r="I4" s="117" t="s">
        <v>248</v>
      </c>
      <c r="J4" s="107">
        <f t="shared" si="1"/>
        <v>31.5</v>
      </c>
      <c r="K4" s="107">
        <f t="shared" si="2"/>
        <v>43.75</v>
      </c>
      <c r="L4" s="106">
        <v>82.8</v>
      </c>
      <c r="M4" s="107">
        <f t="shared" si="3"/>
        <v>24.84</v>
      </c>
      <c r="N4" s="108">
        <f t="shared" si="4"/>
        <v>68.59</v>
      </c>
      <c r="O4" s="109">
        <v>2</v>
      </c>
    </row>
    <row r="5" spans="1:15" s="4" customFormat="1" ht="13.9" customHeight="1">
      <c r="A5" s="115">
        <v>3</v>
      </c>
      <c r="B5" s="119" t="s">
        <v>75</v>
      </c>
      <c r="C5" s="120" t="s">
        <v>76</v>
      </c>
      <c r="D5" s="115">
        <v>2016003800</v>
      </c>
      <c r="E5" s="120" t="s">
        <v>79</v>
      </c>
      <c r="F5" s="120" t="s">
        <v>247</v>
      </c>
      <c r="G5" s="115">
        <v>1</v>
      </c>
      <c r="H5" s="107">
        <f t="shared" si="0"/>
        <v>31</v>
      </c>
      <c r="I5" s="120" t="s">
        <v>249</v>
      </c>
      <c r="J5" s="107">
        <f t="shared" si="1"/>
        <v>34</v>
      </c>
      <c r="K5" s="107">
        <f t="shared" si="2"/>
        <v>45.5</v>
      </c>
      <c r="L5" s="106">
        <v>73</v>
      </c>
      <c r="M5" s="107">
        <f t="shared" si="3"/>
        <v>21.9</v>
      </c>
      <c r="N5" s="108">
        <f t="shared" si="4"/>
        <v>67.400000000000006</v>
      </c>
      <c r="O5" s="109">
        <v>3</v>
      </c>
    </row>
    <row r="6" spans="1:15" s="4" customFormat="1" ht="13.9" customHeight="1">
      <c r="A6" s="115">
        <v>4</v>
      </c>
      <c r="B6" s="116" t="s">
        <v>13</v>
      </c>
      <c r="C6" s="117" t="s">
        <v>14</v>
      </c>
      <c r="D6" s="115">
        <v>2016003712</v>
      </c>
      <c r="E6" s="117" t="s">
        <v>79</v>
      </c>
      <c r="F6" s="117" t="s">
        <v>248</v>
      </c>
      <c r="G6" s="115">
        <v>1</v>
      </c>
      <c r="H6" s="107">
        <f t="shared" si="0"/>
        <v>32</v>
      </c>
      <c r="I6" s="117" t="s">
        <v>247</v>
      </c>
      <c r="J6" s="107">
        <f t="shared" si="1"/>
        <v>30.5</v>
      </c>
      <c r="K6" s="107">
        <f t="shared" si="2"/>
        <v>43.75</v>
      </c>
      <c r="L6" s="106">
        <v>69.2</v>
      </c>
      <c r="M6" s="107">
        <f t="shared" si="3"/>
        <v>20.76</v>
      </c>
      <c r="N6" s="108">
        <f t="shared" si="4"/>
        <v>64.510000000000005</v>
      </c>
      <c r="O6" s="109">
        <v>4</v>
      </c>
    </row>
    <row r="7" spans="1:15" s="4" customFormat="1" ht="13.9" customHeight="1">
      <c r="A7" s="115">
        <v>5</v>
      </c>
      <c r="B7" s="116" t="s">
        <v>115</v>
      </c>
      <c r="C7" s="117" t="s">
        <v>116</v>
      </c>
      <c r="D7" s="115">
        <v>2016003776</v>
      </c>
      <c r="E7" s="117" t="s">
        <v>79</v>
      </c>
      <c r="F7" s="117" t="s">
        <v>250</v>
      </c>
      <c r="G7" s="115">
        <v>0</v>
      </c>
      <c r="H7" s="107">
        <f t="shared" si="0"/>
        <v>28.5</v>
      </c>
      <c r="I7" s="117" t="s">
        <v>251</v>
      </c>
      <c r="J7" s="107">
        <f t="shared" si="1"/>
        <v>25.5</v>
      </c>
      <c r="K7" s="107">
        <f t="shared" si="2"/>
        <v>37.799999999999997</v>
      </c>
      <c r="L7" s="106">
        <v>87.4</v>
      </c>
      <c r="M7" s="107">
        <f t="shared" si="3"/>
        <v>26.220000000000002</v>
      </c>
      <c r="N7" s="108">
        <f t="shared" si="4"/>
        <v>64.02</v>
      </c>
      <c r="O7" s="109">
        <v>5</v>
      </c>
    </row>
    <row r="8" spans="1:15" s="4" customFormat="1" ht="13.9" customHeight="1">
      <c r="A8" s="115">
        <v>6</v>
      </c>
      <c r="B8" s="119" t="s">
        <v>63</v>
      </c>
      <c r="C8" s="120" t="s">
        <v>64</v>
      </c>
      <c r="D8" s="115">
        <v>2016003810</v>
      </c>
      <c r="E8" s="120" t="s">
        <v>79</v>
      </c>
      <c r="F8" s="120" t="s">
        <v>252</v>
      </c>
      <c r="G8" s="115">
        <v>0</v>
      </c>
      <c r="H8" s="107">
        <f t="shared" si="0"/>
        <v>24</v>
      </c>
      <c r="I8" s="120" t="s">
        <v>250</v>
      </c>
      <c r="J8" s="107">
        <f t="shared" si="1"/>
        <v>28.5</v>
      </c>
      <c r="K8" s="107">
        <f t="shared" si="2"/>
        <v>36.75</v>
      </c>
      <c r="L8" s="106">
        <v>90.6</v>
      </c>
      <c r="M8" s="107">
        <f t="shared" si="3"/>
        <v>27.179999999999996</v>
      </c>
      <c r="N8" s="108">
        <f t="shared" si="4"/>
        <v>63.929999999999993</v>
      </c>
      <c r="O8" s="109">
        <v>6</v>
      </c>
    </row>
    <row r="9" spans="1:15" s="4" customFormat="1" ht="13.9" customHeight="1">
      <c r="A9" s="115">
        <v>7</v>
      </c>
      <c r="B9" s="116" t="s">
        <v>123</v>
      </c>
      <c r="C9" s="117" t="s">
        <v>124</v>
      </c>
      <c r="D9" s="115">
        <v>2016003744</v>
      </c>
      <c r="E9" s="117" t="s">
        <v>79</v>
      </c>
      <c r="F9" s="117" t="s">
        <v>253</v>
      </c>
      <c r="G9" s="115">
        <v>1</v>
      </c>
      <c r="H9" s="107">
        <f t="shared" si="0"/>
        <v>29.5</v>
      </c>
      <c r="I9" s="117" t="s">
        <v>245</v>
      </c>
      <c r="J9" s="107">
        <f t="shared" si="1"/>
        <v>35</v>
      </c>
      <c r="K9" s="107">
        <f t="shared" si="2"/>
        <v>45.15</v>
      </c>
      <c r="L9" s="106">
        <v>55.4</v>
      </c>
      <c r="M9" s="107">
        <f t="shared" si="3"/>
        <v>16.619999999999997</v>
      </c>
      <c r="N9" s="108">
        <f t="shared" si="4"/>
        <v>61.769999999999996</v>
      </c>
      <c r="O9" s="109">
        <v>7</v>
      </c>
    </row>
    <row r="10" spans="1:15" s="4" customFormat="1" ht="13.9" customHeight="1">
      <c r="A10" s="115">
        <v>8</v>
      </c>
      <c r="B10" s="116" t="s">
        <v>35</v>
      </c>
      <c r="C10" s="117" t="s">
        <v>36</v>
      </c>
      <c r="D10" s="115">
        <v>2016003763</v>
      </c>
      <c r="E10" s="117" t="s">
        <v>79</v>
      </c>
      <c r="F10" s="117" t="s">
        <v>254</v>
      </c>
      <c r="G10" s="115">
        <v>1</v>
      </c>
      <c r="H10" s="107">
        <f t="shared" si="0"/>
        <v>23</v>
      </c>
      <c r="I10" s="117" t="s">
        <v>253</v>
      </c>
      <c r="J10" s="107">
        <f t="shared" si="1"/>
        <v>29</v>
      </c>
      <c r="K10" s="107">
        <f t="shared" si="2"/>
        <v>36.4</v>
      </c>
      <c r="L10" s="106">
        <v>78.8</v>
      </c>
      <c r="M10" s="107">
        <f t="shared" si="3"/>
        <v>23.639999999999997</v>
      </c>
      <c r="N10" s="108">
        <f t="shared" si="4"/>
        <v>60.039999999999992</v>
      </c>
      <c r="O10" s="109">
        <v>8</v>
      </c>
    </row>
    <row r="11" spans="1:15" s="4" customFormat="1" ht="13.9" customHeight="1">
      <c r="A11" s="115">
        <v>9</v>
      </c>
      <c r="B11" s="116" t="s">
        <v>113</v>
      </c>
      <c r="C11" s="117" t="s">
        <v>114</v>
      </c>
      <c r="D11" s="115">
        <v>2016003766</v>
      </c>
      <c r="E11" s="117" t="s">
        <v>79</v>
      </c>
      <c r="F11" s="117" t="s">
        <v>255</v>
      </c>
      <c r="G11" s="115">
        <v>6</v>
      </c>
      <c r="H11" s="107">
        <f t="shared" si="0"/>
        <v>24.5</v>
      </c>
      <c r="I11" s="117" t="s">
        <v>256</v>
      </c>
      <c r="J11" s="107">
        <f t="shared" si="1"/>
        <v>26.5</v>
      </c>
      <c r="K11" s="107">
        <f t="shared" si="2"/>
        <v>35.699999999999996</v>
      </c>
      <c r="L11" s="106">
        <v>70.599999999999994</v>
      </c>
      <c r="M11" s="107">
        <f t="shared" si="3"/>
        <v>21.179999999999996</v>
      </c>
      <c r="N11" s="108">
        <f t="shared" si="4"/>
        <v>56.879999999999995</v>
      </c>
      <c r="O11" s="109">
        <v>9</v>
      </c>
    </row>
    <row r="12" spans="1:15" s="4" customFormat="1" ht="13.9" customHeight="1">
      <c r="A12" s="115">
        <v>10</v>
      </c>
      <c r="B12" s="116" t="s">
        <v>0</v>
      </c>
      <c r="C12" s="117" t="s">
        <v>1</v>
      </c>
      <c r="D12" s="115">
        <v>2016003729</v>
      </c>
      <c r="E12" s="117" t="s">
        <v>79</v>
      </c>
      <c r="F12" s="117" t="s">
        <v>257</v>
      </c>
      <c r="G12" s="115">
        <v>1</v>
      </c>
      <c r="H12" s="107">
        <f t="shared" si="0"/>
        <v>20</v>
      </c>
      <c r="I12" s="117" t="s">
        <v>258</v>
      </c>
      <c r="J12" s="107">
        <f t="shared" si="1"/>
        <v>32</v>
      </c>
      <c r="K12" s="107">
        <f t="shared" si="2"/>
        <v>36.4</v>
      </c>
      <c r="L12" s="106">
        <v>65.8</v>
      </c>
      <c r="M12" s="107">
        <f t="shared" si="3"/>
        <v>19.739999999999998</v>
      </c>
      <c r="N12" s="108">
        <f t="shared" si="4"/>
        <v>56.14</v>
      </c>
      <c r="O12" s="109">
        <v>10</v>
      </c>
    </row>
  </sheetData>
  <autoFilter ref="A2:O12">
    <filterColumn colId="12"/>
    <sortState ref="A3:R22">
      <sortCondition descending="1" ref="N2:N22"/>
    </sortState>
  </autoFilter>
  <mergeCells count="1">
    <mergeCell ref="A1:O1"/>
  </mergeCells>
  <phoneticPr fontId="2" type="noConversion"/>
  <pageMargins left="0.43307086614173229" right="0.15748031496062992" top="0.23622047244094491" bottom="0.41" header="0.23622047244094491" footer="0.15748031496062992"/>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tabColor indexed="12"/>
  </sheetPr>
  <dimension ref="A1:O17"/>
  <sheetViews>
    <sheetView zoomScaleNormal="100" workbookViewId="0">
      <selection activeCell="P13" sqref="P13"/>
    </sheetView>
  </sheetViews>
  <sheetFormatPr defaultRowHeight="14.25"/>
  <cols>
    <col min="1" max="1" width="5" style="2" customWidth="1"/>
    <col min="2" max="2" width="11.125" style="1" customWidth="1"/>
    <col min="3" max="3" width="18.125" style="2" customWidth="1"/>
    <col min="4" max="4" width="11.375" style="3" customWidth="1"/>
    <col min="5" max="5" width="5.125" style="2" customWidth="1"/>
    <col min="6" max="6" width="11.875" style="2" customWidth="1"/>
    <col min="7" max="7" width="6.25" style="3" customWidth="1"/>
    <col min="8" max="8" width="7.375" style="3" customWidth="1"/>
    <col min="9" max="9" width="12.125" style="2" customWidth="1"/>
    <col min="10" max="10" width="7.25" style="2" customWidth="1"/>
    <col min="11" max="13" width="6.875" style="2" customWidth="1"/>
    <col min="14" max="14" width="6.125" style="2" customWidth="1"/>
    <col min="15" max="15" width="6.5" style="1" customWidth="1"/>
    <col min="16" max="16384" width="9" style="1"/>
  </cols>
  <sheetData>
    <row r="1" spans="1:15" ht="45" customHeight="1">
      <c r="A1" s="98" t="s">
        <v>209</v>
      </c>
      <c r="B1" s="99"/>
      <c r="C1" s="99"/>
      <c r="D1" s="99"/>
      <c r="E1" s="99"/>
      <c r="F1" s="99"/>
      <c r="G1" s="99"/>
      <c r="H1" s="99"/>
      <c r="I1" s="99"/>
      <c r="J1" s="99"/>
      <c r="K1" s="99"/>
      <c r="L1" s="99"/>
      <c r="M1" s="99"/>
      <c r="N1" s="99"/>
      <c r="O1" s="99"/>
    </row>
    <row r="2" spans="1:15" ht="39" customHeight="1">
      <c r="A2" s="110" t="s">
        <v>212</v>
      </c>
      <c r="B2" s="111" t="s">
        <v>16</v>
      </c>
      <c r="C2" s="112" t="s">
        <v>17</v>
      </c>
      <c r="D2" s="113" t="s">
        <v>213</v>
      </c>
      <c r="E2" s="110" t="s">
        <v>19</v>
      </c>
      <c r="F2" s="110" t="s">
        <v>20</v>
      </c>
      <c r="G2" s="114" t="s">
        <v>21</v>
      </c>
      <c r="H2" s="114" t="s">
        <v>22</v>
      </c>
      <c r="I2" s="110" t="s">
        <v>214</v>
      </c>
      <c r="J2" s="110" t="s">
        <v>22</v>
      </c>
      <c r="K2" s="110" t="s">
        <v>215</v>
      </c>
      <c r="L2" s="110" t="s">
        <v>243</v>
      </c>
      <c r="M2" s="110" t="s">
        <v>125</v>
      </c>
      <c r="N2" s="110" t="s">
        <v>244</v>
      </c>
      <c r="O2" s="111" t="s">
        <v>211</v>
      </c>
    </row>
    <row r="3" spans="1:15" s="4" customFormat="1" ht="13.9" customHeight="1">
      <c r="A3" s="115">
        <v>1</v>
      </c>
      <c r="B3" s="119" t="s">
        <v>83</v>
      </c>
      <c r="C3" s="120" t="s">
        <v>84</v>
      </c>
      <c r="D3" s="115">
        <v>2016004830</v>
      </c>
      <c r="E3" s="120" t="s">
        <v>80</v>
      </c>
      <c r="F3" s="120" t="s">
        <v>259</v>
      </c>
      <c r="G3" s="115">
        <v>1</v>
      </c>
      <c r="H3" s="107">
        <f t="shared" ref="H3:H17" si="0">(F3+G3)*0.5</f>
        <v>35</v>
      </c>
      <c r="I3" s="120" t="s">
        <v>260</v>
      </c>
      <c r="J3" s="107">
        <f t="shared" ref="J3:J17" si="1">I3*0.5</f>
        <v>38.5</v>
      </c>
      <c r="K3" s="107">
        <f t="shared" ref="K3:K17" si="2">(H3+J3)*0.7</f>
        <v>51.449999999999996</v>
      </c>
      <c r="L3" s="106">
        <v>70</v>
      </c>
      <c r="M3" s="107">
        <f t="shared" ref="M3:M17" si="3">L3*0.3</f>
        <v>21</v>
      </c>
      <c r="N3" s="123">
        <f t="shared" ref="N3:N17" si="4">M3+K3</f>
        <v>72.449999999999989</v>
      </c>
      <c r="O3" s="124">
        <v>1</v>
      </c>
    </row>
    <row r="4" spans="1:15" s="4" customFormat="1" ht="13.9" customHeight="1">
      <c r="A4" s="115">
        <v>2</v>
      </c>
      <c r="B4" s="119" t="s">
        <v>66</v>
      </c>
      <c r="C4" s="120" t="s">
        <v>67</v>
      </c>
      <c r="D4" s="115">
        <v>2016004848</v>
      </c>
      <c r="E4" s="120" t="s">
        <v>80</v>
      </c>
      <c r="F4" s="120" t="s">
        <v>261</v>
      </c>
      <c r="G4" s="115">
        <v>1</v>
      </c>
      <c r="H4" s="107">
        <f t="shared" si="0"/>
        <v>24.5</v>
      </c>
      <c r="I4" s="120" t="s">
        <v>262</v>
      </c>
      <c r="J4" s="107">
        <f t="shared" si="1"/>
        <v>30.5</v>
      </c>
      <c r="K4" s="107">
        <f t="shared" si="2"/>
        <v>38.5</v>
      </c>
      <c r="L4" s="106">
        <v>72.8</v>
      </c>
      <c r="M4" s="107">
        <f t="shared" si="3"/>
        <v>21.84</v>
      </c>
      <c r="N4" s="123">
        <f t="shared" si="4"/>
        <v>60.34</v>
      </c>
      <c r="O4" s="124">
        <v>2</v>
      </c>
    </row>
    <row r="5" spans="1:15" s="4" customFormat="1" ht="13.9" customHeight="1">
      <c r="A5" s="115">
        <v>3</v>
      </c>
      <c r="B5" s="119" t="s">
        <v>86</v>
      </c>
      <c r="C5" s="120" t="s">
        <v>87</v>
      </c>
      <c r="D5" s="115">
        <v>2016004833</v>
      </c>
      <c r="E5" s="120" t="s">
        <v>80</v>
      </c>
      <c r="F5" s="120" t="s">
        <v>261</v>
      </c>
      <c r="G5" s="115">
        <v>1</v>
      </c>
      <c r="H5" s="107">
        <f t="shared" si="0"/>
        <v>24.5</v>
      </c>
      <c r="I5" s="120" t="s">
        <v>262</v>
      </c>
      <c r="J5" s="107">
        <f t="shared" si="1"/>
        <v>30.5</v>
      </c>
      <c r="K5" s="107">
        <f t="shared" si="2"/>
        <v>38.5</v>
      </c>
      <c r="L5" s="106">
        <v>63</v>
      </c>
      <c r="M5" s="107">
        <f t="shared" si="3"/>
        <v>18.899999999999999</v>
      </c>
      <c r="N5" s="123">
        <f t="shared" si="4"/>
        <v>57.4</v>
      </c>
      <c r="O5" s="124">
        <v>3</v>
      </c>
    </row>
    <row r="6" spans="1:15" s="4" customFormat="1" ht="13.9" customHeight="1">
      <c r="A6" s="115">
        <v>4</v>
      </c>
      <c r="B6" s="119" t="s">
        <v>37</v>
      </c>
      <c r="C6" s="120" t="s">
        <v>38</v>
      </c>
      <c r="D6" s="115">
        <v>2016004859</v>
      </c>
      <c r="E6" s="120" t="s">
        <v>80</v>
      </c>
      <c r="F6" s="120" t="s">
        <v>263</v>
      </c>
      <c r="G6" s="115">
        <v>1</v>
      </c>
      <c r="H6" s="107">
        <f t="shared" si="0"/>
        <v>23</v>
      </c>
      <c r="I6" s="120" t="s">
        <v>264</v>
      </c>
      <c r="J6" s="107">
        <f t="shared" si="1"/>
        <v>32.5</v>
      </c>
      <c r="K6" s="107">
        <f t="shared" si="2"/>
        <v>38.849999999999994</v>
      </c>
      <c r="L6" s="106">
        <v>60.6</v>
      </c>
      <c r="M6" s="107">
        <f t="shared" si="3"/>
        <v>18.18</v>
      </c>
      <c r="N6" s="123">
        <f t="shared" si="4"/>
        <v>57.029999999999994</v>
      </c>
      <c r="O6" s="124">
        <v>4</v>
      </c>
    </row>
    <row r="7" spans="1:15" s="125" customFormat="1" ht="13.9" customHeight="1">
      <c r="A7" s="115">
        <v>5</v>
      </c>
      <c r="B7" s="119" t="s">
        <v>45</v>
      </c>
      <c r="C7" s="120" t="s">
        <v>46</v>
      </c>
      <c r="D7" s="115">
        <v>2016004817</v>
      </c>
      <c r="E7" s="120" t="s">
        <v>80</v>
      </c>
      <c r="F7" s="120" t="s">
        <v>265</v>
      </c>
      <c r="G7" s="115">
        <v>1</v>
      </c>
      <c r="H7" s="107">
        <f t="shared" si="0"/>
        <v>15</v>
      </c>
      <c r="I7" s="120" t="s">
        <v>266</v>
      </c>
      <c r="J7" s="107">
        <f t="shared" si="1"/>
        <v>21.5</v>
      </c>
      <c r="K7" s="107">
        <f t="shared" si="2"/>
        <v>25.549999999999997</v>
      </c>
      <c r="L7" s="106">
        <v>88.4</v>
      </c>
      <c r="M7" s="107">
        <f t="shared" si="3"/>
        <v>26.52</v>
      </c>
      <c r="N7" s="123">
        <f t="shared" si="4"/>
        <v>52.069999999999993</v>
      </c>
      <c r="O7" s="124">
        <v>5</v>
      </c>
    </row>
    <row r="8" spans="1:15" s="125" customFormat="1" ht="13.9" customHeight="1">
      <c r="A8" s="115">
        <v>6</v>
      </c>
      <c r="B8" s="119" t="s">
        <v>44</v>
      </c>
      <c r="C8" s="120" t="s">
        <v>89</v>
      </c>
      <c r="D8" s="115">
        <v>2016004834</v>
      </c>
      <c r="E8" s="120" t="s">
        <v>80</v>
      </c>
      <c r="F8" s="120" t="s">
        <v>267</v>
      </c>
      <c r="G8" s="115">
        <v>1</v>
      </c>
      <c r="H8" s="107">
        <f>(F8+G8)*0.5</f>
        <v>21</v>
      </c>
      <c r="I8" s="120" t="s">
        <v>262</v>
      </c>
      <c r="J8" s="107">
        <f>I8*0.5</f>
        <v>30.5</v>
      </c>
      <c r="K8" s="107">
        <f>(H8+J8)*0.7</f>
        <v>36.049999999999997</v>
      </c>
      <c r="L8" s="106">
        <v>53.4</v>
      </c>
      <c r="M8" s="107">
        <f>L8*0.3</f>
        <v>16.02</v>
      </c>
      <c r="N8" s="123">
        <f>M8+K8</f>
        <v>52.069999999999993</v>
      </c>
      <c r="O8" s="124">
        <v>6</v>
      </c>
    </row>
    <row r="9" spans="1:15" s="4" customFormat="1" ht="13.9" customHeight="1">
      <c r="A9" s="115">
        <v>7</v>
      </c>
      <c r="B9" s="119" t="s">
        <v>117</v>
      </c>
      <c r="C9" s="120" t="s">
        <v>118</v>
      </c>
      <c r="D9" s="115">
        <v>2016004853</v>
      </c>
      <c r="E9" s="120" t="s">
        <v>80</v>
      </c>
      <c r="F9" s="120" t="s">
        <v>267</v>
      </c>
      <c r="G9" s="115">
        <v>1</v>
      </c>
      <c r="H9" s="107">
        <f t="shared" si="0"/>
        <v>21</v>
      </c>
      <c r="I9" s="120" t="s">
        <v>266</v>
      </c>
      <c r="J9" s="107">
        <f t="shared" si="1"/>
        <v>21.5</v>
      </c>
      <c r="K9" s="107">
        <f t="shared" si="2"/>
        <v>29.749999999999996</v>
      </c>
      <c r="L9" s="106">
        <v>71</v>
      </c>
      <c r="M9" s="107">
        <f t="shared" si="3"/>
        <v>21.3</v>
      </c>
      <c r="N9" s="123">
        <f t="shared" si="4"/>
        <v>51.05</v>
      </c>
      <c r="O9" s="124">
        <v>7</v>
      </c>
    </row>
    <row r="10" spans="1:15" s="4" customFormat="1" ht="13.9" customHeight="1">
      <c r="A10" s="115">
        <v>8</v>
      </c>
      <c r="B10" s="119" t="s">
        <v>71</v>
      </c>
      <c r="C10" s="120" t="s">
        <v>82</v>
      </c>
      <c r="D10" s="115">
        <v>2016004827</v>
      </c>
      <c r="E10" s="120" t="s">
        <v>80</v>
      </c>
      <c r="F10" s="120" t="s">
        <v>268</v>
      </c>
      <c r="G10" s="115">
        <v>1</v>
      </c>
      <c r="H10" s="107">
        <f t="shared" si="0"/>
        <v>20.5</v>
      </c>
      <c r="I10" s="120" t="s">
        <v>269</v>
      </c>
      <c r="J10" s="107">
        <f t="shared" si="1"/>
        <v>27</v>
      </c>
      <c r="K10" s="107">
        <f t="shared" si="2"/>
        <v>33.25</v>
      </c>
      <c r="L10" s="106">
        <v>53.6</v>
      </c>
      <c r="M10" s="107">
        <f t="shared" si="3"/>
        <v>16.079999999999998</v>
      </c>
      <c r="N10" s="123">
        <f t="shared" si="4"/>
        <v>49.33</v>
      </c>
      <c r="O10" s="124">
        <v>8</v>
      </c>
    </row>
    <row r="11" spans="1:15" s="4" customFormat="1" ht="13.9" customHeight="1">
      <c r="A11" s="115">
        <v>9</v>
      </c>
      <c r="B11" s="119" t="s">
        <v>2</v>
      </c>
      <c r="C11" s="120" t="s">
        <v>3</v>
      </c>
      <c r="D11" s="115">
        <v>2016004845</v>
      </c>
      <c r="E11" s="120" t="s">
        <v>80</v>
      </c>
      <c r="F11" s="120" t="s">
        <v>270</v>
      </c>
      <c r="G11" s="115">
        <v>6</v>
      </c>
      <c r="H11" s="107">
        <f t="shared" si="0"/>
        <v>18.5</v>
      </c>
      <c r="I11" s="120" t="s">
        <v>271</v>
      </c>
      <c r="J11" s="107">
        <f t="shared" si="1"/>
        <v>18.5</v>
      </c>
      <c r="K11" s="107">
        <f t="shared" si="2"/>
        <v>25.9</v>
      </c>
      <c r="L11" s="106">
        <v>77.8</v>
      </c>
      <c r="M11" s="107">
        <f t="shared" si="3"/>
        <v>23.34</v>
      </c>
      <c r="N11" s="123">
        <f t="shared" si="4"/>
        <v>49.239999999999995</v>
      </c>
      <c r="O11" s="124">
        <v>9</v>
      </c>
    </row>
    <row r="12" spans="1:15" s="4" customFormat="1" ht="13.9" customHeight="1">
      <c r="A12" s="115">
        <v>10</v>
      </c>
      <c r="B12" s="119" t="s">
        <v>47</v>
      </c>
      <c r="C12" s="120" t="s">
        <v>48</v>
      </c>
      <c r="D12" s="115">
        <v>2016004819</v>
      </c>
      <c r="E12" s="120" t="s">
        <v>80</v>
      </c>
      <c r="F12" s="120" t="s">
        <v>270</v>
      </c>
      <c r="G12" s="115">
        <v>1</v>
      </c>
      <c r="H12" s="107">
        <f t="shared" si="0"/>
        <v>16</v>
      </c>
      <c r="I12" s="120" t="s">
        <v>272</v>
      </c>
      <c r="J12" s="107">
        <f t="shared" si="1"/>
        <v>24.5</v>
      </c>
      <c r="K12" s="107">
        <f t="shared" si="2"/>
        <v>28.349999999999998</v>
      </c>
      <c r="L12" s="106">
        <v>64.2</v>
      </c>
      <c r="M12" s="107">
        <f t="shared" si="3"/>
        <v>19.260000000000002</v>
      </c>
      <c r="N12" s="123">
        <f t="shared" si="4"/>
        <v>47.61</v>
      </c>
      <c r="O12" s="124">
        <v>10</v>
      </c>
    </row>
    <row r="13" spans="1:15" s="4" customFormat="1" ht="13.9" customHeight="1">
      <c r="A13" s="115">
        <v>11</v>
      </c>
      <c r="B13" s="119" t="s">
        <v>49</v>
      </c>
      <c r="C13" s="120" t="s">
        <v>50</v>
      </c>
      <c r="D13" s="115">
        <v>2016004820</v>
      </c>
      <c r="E13" s="120" t="s">
        <v>80</v>
      </c>
      <c r="F13" s="120" t="s">
        <v>273</v>
      </c>
      <c r="G13" s="115">
        <v>1</v>
      </c>
      <c r="H13" s="107">
        <f t="shared" si="0"/>
        <v>15.5</v>
      </c>
      <c r="I13" s="120" t="s">
        <v>271</v>
      </c>
      <c r="J13" s="107">
        <f t="shared" si="1"/>
        <v>18.5</v>
      </c>
      <c r="K13" s="107">
        <f t="shared" si="2"/>
        <v>23.799999999999997</v>
      </c>
      <c r="L13" s="106">
        <v>75.2</v>
      </c>
      <c r="M13" s="107">
        <f t="shared" si="3"/>
        <v>22.56</v>
      </c>
      <c r="N13" s="123">
        <f t="shared" si="4"/>
        <v>46.36</v>
      </c>
      <c r="O13" s="124">
        <v>11</v>
      </c>
    </row>
    <row r="14" spans="1:15" s="4" customFormat="1" ht="13.9" customHeight="1">
      <c r="A14" s="115">
        <v>12</v>
      </c>
      <c r="B14" s="119" t="s">
        <v>91</v>
      </c>
      <c r="C14" s="120" t="s">
        <v>92</v>
      </c>
      <c r="D14" s="115">
        <v>2016004838</v>
      </c>
      <c r="E14" s="120" t="s">
        <v>80</v>
      </c>
      <c r="F14" s="120" t="s">
        <v>274</v>
      </c>
      <c r="G14" s="115">
        <v>1</v>
      </c>
      <c r="H14" s="107">
        <f t="shared" si="0"/>
        <v>10</v>
      </c>
      <c r="I14" s="120" t="s">
        <v>275</v>
      </c>
      <c r="J14" s="107">
        <f t="shared" si="1"/>
        <v>17.5</v>
      </c>
      <c r="K14" s="107">
        <f t="shared" si="2"/>
        <v>19.25</v>
      </c>
      <c r="L14" s="106">
        <v>88</v>
      </c>
      <c r="M14" s="107">
        <f t="shared" si="3"/>
        <v>26.4</v>
      </c>
      <c r="N14" s="123">
        <f t="shared" si="4"/>
        <v>45.65</v>
      </c>
      <c r="O14" s="124">
        <v>12</v>
      </c>
    </row>
    <row r="15" spans="1:15" s="4" customFormat="1" ht="13.9" customHeight="1">
      <c r="A15" s="115">
        <v>13</v>
      </c>
      <c r="B15" s="119" t="s">
        <v>42</v>
      </c>
      <c r="C15" s="120" t="s">
        <v>43</v>
      </c>
      <c r="D15" s="115">
        <v>2016004865</v>
      </c>
      <c r="E15" s="120" t="s">
        <v>80</v>
      </c>
      <c r="F15" s="120" t="s">
        <v>276</v>
      </c>
      <c r="G15" s="115">
        <v>1</v>
      </c>
      <c r="H15" s="107">
        <f t="shared" si="0"/>
        <v>18.5</v>
      </c>
      <c r="I15" s="120" t="s">
        <v>277</v>
      </c>
      <c r="J15" s="107">
        <f t="shared" si="1"/>
        <v>16</v>
      </c>
      <c r="K15" s="107">
        <f t="shared" si="2"/>
        <v>24.15</v>
      </c>
      <c r="L15" s="106">
        <v>68</v>
      </c>
      <c r="M15" s="107">
        <f t="shared" si="3"/>
        <v>20.399999999999999</v>
      </c>
      <c r="N15" s="123">
        <f t="shared" si="4"/>
        <v>44.55</v>
      </c>
      <c r="O15" s="124">
        <v>13</v>
      </c>
    </row>
    <row r="16" spans="1:15" s="4" customFormat="1" ht="13.9" customHeight="1">
      <c r="A16" s="115">
        <v>14</v>
      </c>
      <c r="B16" s="119" t="s">
        <v>40</v>
      </c>
      <c r="C16" s="120" t="s">
        <v>41</v>
      </c>
      <c r="D16" s="115">
        <v>2016004862</v>
      </c>
      <c r="E16" s="120" t="s">
        <v>80</v>
      </c>
      <c r="F16" s="120" t="s">
        <v>268</v>
      </c>
      <c r="G16" s="115">
        <v>1</v>
      </c>
      <c r="H16" s="107">
        <f t="shared" si="0"/>
        <v>20.5</v>
      </c>
      <c r="I16" s="120" t="s">
        <v>275</v>
      </c>
      <c r="J16" s="107">
        <f t="shared" si="1"/>
        <v>17.5</v>
      </c>
      <c r="K16" s="107">
        <f t="shared" si="2"/>
        <v>26.599999999999998</v>
      </c>
      <c r="L16" s="106">
        <v>55.2</v>
      </c>
      <c r="M16" s="107">
        <f t="shared" si="3"/>
        <v>16.559999999999999</v>
      </c>
      <c r="N16" s="123">
        <f t="shared" si="4"/>
        <v>43.16</v>
      </c>
      <c r="O16" s="124">
        <v>14</v>
      </c>
    </row>
    <row r="17" spans="1:15" s="4" customFormat="1" ht="13.9" customHeight="1">
      <c r="A17" s="115">
        <v>15</v>
      </c>
      <c r="B17" s="119" t="s">
        <v>68</v>
      </c>
      <c r="C17" s="120" t="s">
        <v>69</v>
      </c>
      <c r="D17" s="115">
        <v>2016004849</v>
      </c>
      <c r="E17" s="120" t="s">
        <v>80</v>
      </c>
      <c r="F17" s="120" t="s">
        <v>278</v>
      </c>
      <c r="G17" s="115">
        <v>1</v>
      </c>
      <c r="H17" s="107">
        <f t="shared" si="0"/>
        <v>14.5</v>
      </c>
      <c r="I17" s="120" t="s">
        <v>279</v>
      </c>
      <c r="J17" s="107">
        <f t="shared" si="1"/>
        <v>23.5</v>
      </c>
      <c r="K17" s="107">
        <f t="shared" si="2"/>
        <v>26.599999999999998</v>
      </c>
      <c r="L17" s="106">
        <v>54.2</v>
      </c>
      <c r="M17" s="107">
        <f t="shared" si="3"/>
        <v>16.260000000000002</v>
      </c>
      <c r="N17" s="123">
        <f t="shared" si="4"/>
        <v>42.86</v>
      </c>
      <c r="O17" s="124">
        <v>15</v>
      </c>
    </row>
  </sheetData>
  <autoFilter ref="A2:O17">
    <filterColumn colId="12"/>
    <sortState ref="A3:R33">
      <sortCondition descending="1" ref="N2:N33"/>
    </sortState>
  </autoFilter>
  <mergeCells count="1">
    <mergeCell ref="A1:O1"/>
  </mergeCells>
  <phoneticPr fontId="2" type="noConversion"/>
  <pageMargins left="0.43307086614173229" right="0.15748031496062992" top="0.23622047244094491" bottom="0.41" header="0.23622047244094491" footer="0.15748031496062992"/>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tabColor indexed="12"/>
  </sheetPr>
  <dimension ref="A1:O17"/>
  <sheetViews>
    <sheetView zoomScaleNormal="100" workbookViewId="0">
      <selection activeCell="H17" sqref="H17"/>
    </sheetView>
  </sheetViews>
  <sheetFormatPr defaultRowHeight="14.25"/>
  <cols>
    <col min="1" max="1" width="5" style="2" customWidth="1"/>
    <col min="2" max="2" width="11.625" style="1" customWidth="1"/>
    <col min="3" max="3" width="18.125" style="2" customWidth="1"/>
    <col min="4" max="4" width="11.375" style="3" customWidth="1"/>
    <col min="5" max="5" width="5.125" style="2" customWidth="1"/>
    <col min="6" max="6" width="8.375" style="2" customWidth="1"/>
    <col min="7" max="7" width="6.25" style="3" customWidth="1"/>
    <col min="8" max="8" width="7.375" style="3" customWidth="1"/>
    <col min="9" max="9" width="12.125" style="2" customWidth="1"/>
    <col min="10" max="10" width="7.25" style="2" customWidth="1"/>
    <col min="11" max="13" width="6.875" style="2" customWidth="1"/>
    <col min="14" max="14" width="10.875" style="2" customWidth="1"/>
    <col min="15" max="15" width="6.5" style="1" customWidth="1"/>
    <col min="16" max="16384" width="9" style="1"/>
  </cols>
  <sheetData>
    <row r="1" spans="1:15" ht="45" customHeight="1">
      <c r="A1" s="98" t="s">
        <v>209</v>
      </c>
      <c r="B1" s="99"/>
      <c r="C1" s="99"/>
      <c r="D1" s="99"/>
      <c r="E1" s="99"/>
      <c r="F1" s="99"/>
      <c r="G1" s="99"/>
      <c r="H1" s="99"/>
      <c r="I1" s="99"/>
      <c r="J1" s="99"/>
      <c r="K1" s="99"/>
      <c r="L1" s="99"/>
      <c r="M1" s="99"/>
      <c r="N1" s="99"/>
      <c r="O1" s="99"/>
    </row>
    <row r="2" spans="1:15" ht="54" customHeight="1">
      <c r="A2" s="110" t="s">
        <v>229</v>
      </c>
      <c r="B2" s="111" t="s">
        <v>230</v>
      </c>
      <c r="C2" s="112" t="s">
        <v>231</v>
      </c>
      <c r="D2" s="113" t="s">
        <v>232</v>
      </c>
      <c r="E2" s="110" t="s">
        <v>233</v>
      </c>
      <c r="F2" s="110" t="s">
        <v>234</v>
      </c>
      <c r="G2" s="114" t="s">
        <v>235</v>
      </c>
      <c r="H2" s="114" t="s">
        <v>236</v>
      </c>
      <c r="I2" s="110" t="s">
        <v>237</v>
      </c>
      <c r="J2" s="110" t="s">
        <v>236</v>
      </c>
      <c r="K2" s="110" t="s">
        <v>238</v>
      </c>
      <c r="L2" s="110" t="s">
        <v>239</v>
      </c>
      <c r="M2" s="110" t="s">
        <v>240</v>
      </c>
      <c r="N2" s="110" t="s">
        <v>241</v>
      </c>
      <c r="O2" s="111" t="s">
        <v>211</v>
      </c>
    </row>
    <row r="3" spans="1:15" s="4" customFormat="1" ht="13.9" customHeight="1">
      <c r="A3" s="115">
        <v>1</v>
      </c>
      <c r="B3" s="119" t="s">
        <v>119</v>
      </c>
      <c r="C3" s="120" t="s">
        <v>58</v>
      </c>
      <c r="D3" s="115">
        <v>2016005989</v>
      </c>
      <c r="E3" s="120" t="s">
        <v>81</v>
      </c>
      <c r="F3" s="120" t="s">
        <v>280</v>
      </c>
      <c r="G3" s="115">
        <v>0</v>
      </c>
      <c r="H3" s="107">
        <f t="shared" ref="H3:H17" si="0">(F3+G3)*0.5</f>
        <v>16</v>
      </c>
      <c r="I3" s="120" t="s">
        <v>281</v>
      </c>
      <c r="J3" s="107">
        <f t="shared" ref="J3:J17" si="1">I3*0.5</f>
        <v>29</v>
      </c>
      <c r="K3" s="107">
        <f t="shared" ref="K3:K17" si="2">(H3+J3)*0.7</f>
        <v>31.499999999999996</v>
      </c>
      <c r="L3" s="106">
        <v>82</v>
      </c>
      <c r="M3" s="107">
        <f t="shared" ref="M3:M17" si="3">L3*0.3</f>
        <v>24.599999999999998</v>
      </c>
      <c r="N3" s="123">
        <f t="shared" ref="N3:N17" si="4">K3+M3</f>
        <v>56.099999999999994</v>
      </c>
      <c r="O3" s="124">
        <v>1</v>
      </c>
    </row>
    <row r="4" spans="1:15" s="4" customFormat="1" ht="13.9" customHeight="1">
      <c r="A4" s="115">
        <v>2</v>
      </c>
      <c r="B4" s="119" t="s">
        <v>39</v>
      </c>
      <c r="C4" s="120" t="s">
        <v>60</v>
      </c>
      <c r="D4" s="115">
        <v>2016005998</v>
      </c>
      <c r="E4" s="120" t="s">
        <v>81</v>
      </c>
      <c r="F4" s="120" t="s">
        <v>282</v>
      </c>
      <c r="G4" s="115">
        <v>1</v>
      </c>
      <c r="H4" s="107">
        <f t="shared" si="0"/>
        <v>23</v>
      </c>
      <c r="I4" s="120" t="s">
        <v>283</v>
      </c>
      <c r="J4" s="107">
        <f t="shared" si="1"/>
        <v>25</v>
      </c>
      <c r="K4" s="107">
        <f t="shared" si="2"/>
        <v>33.599999999999994</v>
      </c>
      <c r="L4" s="106">
        <v>74.400000000000006</v>
      </c>
      <c r="M4" s="107">
        <f t="shared" si="3"/>
        <v>22.32</v>
      </c>
      <c r="N4" s="123">
        <f t="shared" si="4"/>
        <v>55.919999999999995</v>
      </c>
      <c r="O4" s="124">
        <v>2</v>
      </c>
    </row>
    <row r="5" spans="1:15" s="4" customFormat="1" ht="13.9" customHeight="1">
      <c r="A5" s="115">
        <v>3</v>
      </c>
      <c r="B5" s="119" t="s">
        <v>4</v>
      </c>
      <c r="C5" s="120" t="s">
        <v>109</v>
      </c>
      <c r="D5" s="115">
        <v>2016005948</v>
      </c>
      <c r="E5" s="120" t="s">
        <v>81</v>
      </c>
      <c r="F5" s="120" t="s">
        <v>284</v>
      </c>
      <c r="G5" s="115">
        <v>1</v>
      </c>
      <c r="H5" s="107">
        <f t="shared" si="0"/>
        <v>23.5</v>
      </c>
      <c r="I5" s="120" t="s">
        <v>285</v>
      </c>
      <c r="J5" s="107">
        <f t="shared" si="1"/>
        <v>24.5</v>
      </c>
      <c r="K5" s="107">
        <f t="shared" si="2"/>
        <v>33.599999999999994</v>
      </c>
      <c r="L5" s="106">
        <v>70.8</v>
      </c>
      <c r="M5" s="107">
        <f t="shared" si="3"/>
        <v>21.24</v>
      </c>
      <c r="N5" s="123">
        <f t="shared" si="4"/>
        <v>54.839999999999989</v>
      </c>
      <c r="O5" s="124">
        <v>3</v>
      </c>
    </row>
    <row r="6" spans="1:15" s="4" customFormat="1" ht="13.9" customHeight="1">
      <c r="A6" s="115">
        <v>4</v>
      </c>
      <c r="B6" s="119" t="s">
        <v>94</v>
      </c>
      <c r="C6" s="120" t="s">
        <v>106</v>
      </c>
      <c r="D6" s="115">
        <v>2016005918</v>
      </c>
      <c r="E6" s="120" t="s">
        <v>81</v>
      </c>
      <c r="F6" s="120" t="s">
        <v>286</v>
      </c>
      <c r="G6" s="115">
        <v>1</v>
      </c>
      <c r="H6" s="107">
        <f t="shared" si="0"/>
        <v>17</v>
      </c>
      <c r="I6" s="120" t="s">
        <v>287</v>
      </c>
      <c r="J6" s="107">
        <f t="shared" si="1"/>
        <v>22</v>
      </c>
      <c r="K6" s="107">
        <f t="shared" si="2"/>
        <v>27.299999999999997</v>
      </c>
      <c r="L6" s="106">
        <v>87</v>
      </c>
      <c r="M6" s="107">
        <f t="shared" si="3"/>
        <v>26.099999999999998</v>
      </c>
      <c r="N6" s="123">
        <f t="shared" si="4"/>
        <v>53.399999999999991</v>
      </c>
      <c r="O6" s="124">
        <v>4</v>
      </c>
    </row>
    <row r="7" spans="1:15" s="4" customFormat="1" ht="13.9" customHeight="1">
      <c r="A7" s="115">
        <v>5</v>
      </c>
      <c r="B7" s="119" t="s">
        <v>70</v>
      </c>
      <c r="C7" s="120" t="s">
        <v>101</v>
      </c>
      <c r="D7" s="115">
        <v>2016005894</v>
      </c>
      <c r="E7" s="120" t="s">
        <v>81</v>
      </c>
      <c r="F7" s="120" t="s">
        <v>288</v>
      </c>
      <c r="G7" s="115">
        <v>1</v>
      </c>
      <c r="H7" s="107">
        <f t="shared" si="0"/>
        <v>18.5</v>
      </c>
      <c r="I7" s="120" t="s">
        <v>289</v>
      </c>
      <c r="J7" s="107">
        <f t="shared" si="1"/>
        <v>22.5</v>
      </c>
      <c r="K7" s="107">
        <f t="shared" si="2"/>
        <v>28.7</v>
      </c>
      <c r="L7" s="106">
        <v>77.8</v>
      </c>
      <c r="M7" s="107">
        <f t="shared" si="3"/>
        <v>23.34</v>
      </c>
      <c r="N7" s="123">
        <f t="shared" si="4"/>
        <v>52.04</v>
      </c>
      <c r="O7" s="124">
        <v>5</v>
      </c>
    </row>
    <row r="8" spans="1:15" s="4" customFormat="1" ht="13.9" customHeight="1">
      <c r="A8" s="115">
        <v>6</v>
      </c>
      <c r="B8" s="119" t="s">
        <v>93</v>
      </c>
      <c r="C8" s="120" t="s">
        <v>105</v>
      </c>
      <c r="D8" s="115">
        <v>2016005911</v>
      </c>
      <c r="E8" s="120" t="s">
        <v>81</v>
      </c>
      <c r="F8" s="120" t="s">
        <v>290</v>
      </c>
      <c r="G8" s="115">
        <v>1</v>
      </c>
      <c r="H8" s="107">
        <f t="shared" si="0"/>
        <v>24</v>
      </c>
      <c r="I8" s="120" t="s">
        <v>291</v>
      </c>
      <c r="J8" s="107">
        <f t="shared" si="1"/>
        <v>24.5</v>
      </c>
      <c r="K8" s="107">
        <f t="shared" si="2"/>
        <v>33.949999999999996</v>
      </c>
      <c r="L8" s="106">
        <v>60</v>
      </c>
      <c r="M8" s="107">
        <f t="shared" si="3"/>
        <v>18</v>
      </c>
      <c r="N8" s="123">
        <f t="shared" si="4"/>
        <v>51.949999999999996</v>
      </c>
      <c r="O8" s="124">
        <v>6</v>
      </c>
    </row>
    <row r="9" spans="1:15" s="4" customFormat="1" ht="13.9" customHeight="1">
      <c r="A9" s="115">
        <v>7</v>
      </c>
      <c r="B9" s="119" t="s">
        <v>85</v>
      </c>
      <c r="C9" s="120" t="s">
        <v>102</v>
      </c>
      <c r="D9" s="115">
        <v>2016005903</v>
      </c>
      <c r="E9" s="120" t="s">
        <v>81</v>
      </c>
      <c r="F9" s="120" t="s">
        <v>292</v>
      </c>
      <c r="G9" s="115">
        <v>0</v>
      </c>
      <c r="H9" s="107">
        <f t="shared" si="0"/>
        <v>21</v>
      </c>
      <c r="I9" s="120" t="s">
        <v>293</v>
      </c>
      <c r="J9" s="107">
        <f t="shared" si="1"/>
        <v>25.5</v>
      </c>
      <c r="K9" s="107">
        <f t="shared" si="2"/>
        <v>32.549999999999997</v>
      </c>
      <c r="L9" s="106">
        <v>64.599999999999994</v>
      </c>
      <c r="M9" s="107">
        <f t="shared" si="3"/>
        <v>19.38</v>
      </c>
      <c r="N9" s="123">
        <f t="shared" si="4"/>
        <v>51.929999999999993</v>
      </c>
      <c r="O9" s="124">
        <v>7</v>
      </c>
    </row>
    <row r="10" spans="1:15" s="4" customFormat="1" ht="13.9" customHeight="1">
      <c r="A10" s="115">
        <v>8</v>
      </c>
      <c r="B10" s="119" t="s">
        <v>96</v>
      </c>
      <c r="C10" s="120" t="s">
        <v>108</v>
      </c>
      <c r="D10" s="115">
        <v>2016005927</v>
      </c>
      <c r="E10" s="120" t="s">
        <v>81</v>
      </c>
      <c r="F10" s="120" t="s">
        <v>294</v>
      </c>
      <c r="G10" s="115">
        <v>0</v>
      </c>
      <c r="H10" s="107">
        <f t="shared" si="0"/>
        <v>17.5</v>
      </c>
      <c r="I10" s="120" t="s">
        <v>284</v>
      </c>
      <c r="J10" s="107">
        <f t="shared" si="1"/>
        <v>23</v>
      </c>
      <c r="K10" s="107">
        <f t="shared" si="2"/>
        <v>28.349999999999998</v>
      </c>
      <c r="L10" s="106">
        <v>75.2</v>
      </c>
      <c r="M10" s="107">
        <f t="shared" si="3"/>
        <v>22.56</v>
      </c>
      <c r="N10" s="123">
        <f t="shared" si="4"/>
        <v>50.91</v>
      </c>
      <c r="O10" s="124">
        <v>8</v>
      </c>
    </row>
    <row r="11" spans="1:15" s="4" customFormat="1" ht="13.9" customHeight="1">
      <c r="A11" s="115">
        <v>9</v>
      </c>
      <c r="B11" s="119" t="s">
        <v>65</v>
      </c>
      <c r="C11" s="120" t="s">
        <v>111</v>
      </c>
      <c r="D11" s="115">
        <v>2016005956</v>
      </c>
      <c r="E11" s="120" t="s">
        <v>81</v>
      </c>
      <c r="F11" s="120" t="s">
        <v>295</v>
      </c>
      <c r="G11" s="115">
        <v>1</v>
      </c>
      <c r="H11" s="107">
        <f t="shared" si="0"/>
        <v>18</v>
      </c>
      <c r="I11" s="120" t="s">
        <v>283</v>
      </c>
      <c r="J11" s="107">
        <f t="shared" si="1"/>
        <v>25</v>
      </c>
      <c r="K11" s="107">
        <f t="shared" si="2"/>
        <v>30.099999999999998</v>
      </c>
      <c r="L11" s="106">
        <v>68.599999999999994</v>
      </c>
      <c r="M11" s="107">
        <f t="shared" si="3"/>
        <v>20.58</v>
      </c>
      <c r="N11" s="123">
        <f t="shared" si="4"/>
        <v>50.679999999999993</v>
      </c>
      <c r="O11" s="124">
        <v>9</v>
      </c>
    </row>
    <row r="12" spans="1:15" s="4" customFormat="1" ht="13.9" customHeight="1">
      <c r="A12" s="115">
        <v>10</v>
      </c>
      <c r="B12" s="119" t="s">
        <v>5</v>
      </c>
      <c r="C12" s="120" t="s">
        <v>110</v>
      </c>
      <c r="D12" s="115">
        <v>2016005949</v>
      </c>
      <c r="E12" s="120" t="s">
        <v>81</v>
      </c>
      <c r="F12" s="120" t="s">
        <v>296</v>
      </c>
      <c r="G12" s="115">
        <v>1</v>
      </c>
      <c r="H12" s="107">
        <f t="shared" si="0"/>
        <v>24.5</v>
      </c>
      <c r="I12" s="120" t="s">
        <v>297</v>
      </c>
      <c r="J12" s="107">
        <f t="shared" si="1"/>
        <v>21</v>
      </c>
      <c r="K12" s="107">
        <f t="shared" si="2"/>
        <v>31.849999999999998</v>
      </c>
      <c r="L12" s="106">
        <v>62.6</v>
      </c>
      <c r="M12" s="107">
        <f t="shared" si="3"/>
        <v>18.78</v>
      </c>
      <c r="N12" s="123">
        <f t="shared" si="4"/>
        <v>50.629999999999995</v>
      </c>
      <c r="O12" s="124">
        <v>10</v>
      </c>
    </row>
    <row r="13" spans="1:15" s="4" customFormat="1" ht="13.9" customHeight="1">
      <c r="A13" s="115">
        <v>11</v>
      </c>
      <c r="B13" s="119" t="s">
        <v>90</v>
      </c>
      <c r="C13" s="120" t="s">
        <v>104</v>
      </c>
      <c r="D13" s="115">
        <v>2016005908</v>
      </c>
      <c r="E13" s="120" t="s">
        <v>81</v>
      </c>
      <c r="F13" s="120" t="s">
        <v>298</v>
      </c>
      <c r="G13" s="115">
        <v>1</v>
      </c>
      <c r="H13" s="107">
        <f t="shared" si="0"/>
        <v>20</v>
      </c>
      <c r="I13" s="120" t="s">
        <v>299</v>
      </c>
      <c r="J13" s="107">
        <f t="shared" si="1"/>
        <v>14.5</v>
      </c>
      <c r="K13" s="107">
        <f t="shared" si="2"/>
        <v>24.15</v>
      </c>
      <c r="L13" s="122">
        <v>85.4</v>
      </c>
      <c r="M13" s="107">
        <f t="shared" si="3"/>
        <v>25.62</v>
      </c>
      <c r="N13" s="123">
        <f t="shared" si="4"/>
        <v>49.769999999999996</v>
      </c>
      <c r="O13" s="124">
        <v>11</v>
      </c>
    </row>
    <row r="14" spans="1:15" s="4" customFormat="1" ht="13.9" customHeight="1">
      <c r="A14" s="115">
        <v>12</v>
      </c>
      <c r="B14" s="119" t="s">
        <v>72</v>
      </c>
      <c r="C14" s="120" t="s">
        <v>112</v>
      </c>
      <c r="D14" s="115">
        <v>2016005962</v>
      </c>
      <c r="E14" s="120" t="s">
        <v>81</v>
      </c>
      <c r="F14" s="120" t="s">
        <v>300</v>
      </c>
      <c r="G14" s="115">
        <v>1</v>
      </c>
      <c r="H14" s="107">
        <f t="shared" si="0"/>
        <v>17.5</v>
      </c>
      <c r="I14" s="120" t="s">
        <v>284</v>
      </c>
      <c r="J14" s="107">
        <f t="shared" si="1"/>
        <v>23</v>
      </c>
      <c r="K14" s="107">
        <f t="shared" si="2"/>
        <v>28.349999999999998</v>
      </c>
      <c r="L14" s="106">
        <v>69</v>
      </c>
      <c r="M14" s="107">
        <f t="shared" si="3"/>
        <v>20.7</v>
      </c>
      <c r="N14" s="123">
        <f t="shared" si="4"/>
        <v>49.05</v>
      </c>
      <c r="O14" s="124">
        <v>12</v>
      </c>
    </row>
    <row r="15" spans="1:15" s="4" customFormat="1" ht="13.9" customHeight="1">
      <c r="A15" s="115">
        <v>13</v>
      </c>
      <c r="B15" s="119" t="s">
        <v>121</v>
      </c>
      <c r="C15" s="120" t="s">
        <v>59</v>
      </c>
      <c r="D15" s="115">
        <v>2016005992</v>
      </c>
      <c r="E15" s="120" t="s">
        <v>81</v>
      </c>
      <c r="F15" s="120" t="s">
        <v>301</v>
      </c>
      <c r="G15" s="115">
        <v>1</v>
      </c>
      <c r="H15" s="107">
        <f t="shared" si="0"/>
        <v>15.5</v>
      </c>
      <c r="I15" s="120" t="s">
        <v>302</v>
      </c>
      <c r="J15" s="107">
        <f t="shared" si="1"/>
        <v>19</v>
      </c>
      <c r="K15" s="107">
        <f t="shared" si="2"/>
        <v>24.15</v>
      </c>
      <c r="L15" s="122">
        <v>82.4</v>
      </c>
      <c r="M15" s="107">
        <f t="shared" si="3"/>
        <v>24.720000000000002</v>
      </c>
      <c r="N15" s="123">
        <f t="shared" si="4"/>
        <v>48.870000000000005</v>
      </c>
      <c r="O15" s="124">
        <v>13</v>
      </c>
    </row>
    <row r="16" spans="1:15" s="4" customFormat="1" ht="13.9" customHeight="1">
      <c r="A16" s="115">
        <v>14</v>
      </c>
      <c r="B16" s="119" t="s">
        <v>95</v>
      </c>
      <c r="C16" s="120" t="s">
        <v>107</v>
      </c>
      <c r="D16" s="115">
        <v>2016005920</v>
      </c>
      <c r="E16" s="120" t="s">
        <v>81</v>
      </c>
      <c r="F16" s="120" t="s">
        <v>303</v>
      </c>
      <c r="G16" s="115">
        <v>1</v>
      </c>
      <c r="H16" s="107">
        <f t="shared" si="0"/>
        <v>12.5</v>
      </c>
      <c r="I16" s="120" t="s">
        <v>283</v>
      </c>
      <c r="J16" s="107">
        <f t="shared" si="1"/>
        <v>25</v>
      </c>
      <c r="K16" s="107">
        <f t="shared" si="2"/>
        <v>26.25</v>
      </c>
      <c r="L16" s="106">
        <v>74</v>
      </c>
      <c r="M16" s="107">
        <f t="shared" si="3"/>
        <v>22.2</v>
      </c>
      <c r="N16" s="123">
        <f t="shared" si="4"/>
        <v>48.45</v>
      </c>
      <c r="O16" s="124">
        <v>14</v>
      </c>
    </row>
    <row r="17" spans="1:15" s="4" customFormat="1" ht="13.9" customHeight="1">
      <c r="A17" s="115">
        <v>15</v>
      </c>
      <c r="B17" s="119" t="s">
        <v>88</v>
      </c>
      <c r="C17" s="120" t="s">
        <v>103</v>
      </c>
      <c r="D17" s="115">
        <v>2016005905</v>
      </c>
      <c r="E17" s="120" t="s">
        <v>81</v>
      </c>
      <c r="F17" s="120" t="s">
        <v>304</v>
      </c>
      <c r="G17" s="115">
        <v>1</v>
      </c>
      <c r="H17" s="107">
        <f t="shared" si="0"/>
        <v>13.5</v>
      </c>
      <c r="I17" s="120" t="s">
        <v>284</v>
      </c>
      <c r="J17" s="107">
        <f t="shared" si="1"/>
        <v>23</v>
      </c>
      <c r="K17" s="107">
        <f t="shared" si="2"/>
        <v>25.549999999999997</v>
      </c>
      <c r="L17" s="106">
        <v>75</v>
      </c>
      <c r="M17" s="107">
        <f t="shared" si="3"/>
        <v>22.5</v>
      </c>
      <c r="N17" s="123">
        <f t="shared" si="4"/>
        <v>48.05</v>
      </c>
      <c r="O17" s="124">
        <v>15</v>
      </c>
    </row>
  </sheetData>
  <autoFilter ref="A2:O17">
    <filterColumn colId="12"/>
    <sortState ref="A3:R32">
      <sortCondition descending="1" ref="N2:N32"/>
    </sortState>
  </autoFilter>
  <mergeCells count="1">
    <mergeCell ref="A1:O1"/>
  </mergeCells>
  <phoneticPr fontId="2" type="noConversion"/>
  <pageMargins left="0.43307086614173229" right="0.15748031496062992" top="0.23622047244094491" bottom="0.41" header="0.23622047244094491" footer="0.15748031496062992"/>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N4"/>
  <sheetViews>
    <sheetView workbookViewId="0">
      <selection activeCell="I10" sqref="I10"/>
    </sheetView>
  </sheetViews>
  <sheetFormatPr defaultRowHeight="14.25"/>
  <cols>
    <col min="1" max="1" width="4.375" customWidth="1"/>
    <col min="2" max="2" width="7.25" customWidth="1"/>
    <col min="3" max="3" width="17" customWidth="1"/>
    <col min="4" max="4" width="11.625" customWidth="1"/>
    <col min="5" max="5" width="4.25" customWidth="1"/>
    <col min="6" max="6" width="5.25" customWidth="1"/>
    <col min="7" max="7" width="8" customWidth="1"/>
    <col min="8" max="8" width="6" customWidth="1"/>
    <col min="9" max="9" width="6.875" customWidth="1"/>
    <col min="13" max="13" width="7.25" customWidth="1"/>
  </cols>
  <sheetData>
    <row r="1" spans="1:14" ht="54" customHeight="1">
      <c r="A1" s="100" t="s">
        <v>210</v>
      </c>
      <c r="B1" s="100"/>
      <c r="C1" s="100"/>
      <c r="D1" s="100"/>
      <c r="E1" s="100"/>
      <c r="F1" s="100"/>
      <c r="G1" s="100"/>
      <c r="H1" s="100"/>
      <c r="I1" s="100"/>
      <c r="J1" s="100"/>
      <c r="K1" s="100"/>
      <c r="L1" s="100"/>
      <c r="M1" s="100"/>
      <c r="N1" s="100"/>
    </row>
    <row r="2" spans="1:14" ht="71.25">
      <c r="A2" s="15" t="s">
        <v>152</v>
      </c>
      <c r="B2" s="16" t="s">
        <v>153</v>
      </c>
      <c r="C2" s="17" t="s">
        <v>154</v>
      </c>
      <c r="D2" s="18" t="s">
        <v>155</v>
      </c>
      <c r="E2" s="19" t="s">
        <v>156</v>
      </c>
      <c r="F2" s="15" t="s">
        <v>157</v>
      </c>
      <c r="G2" s="15" t="s">
        <v>158</v>
      </c>
      <c r="H2" s="20" t="s">
        <v>159</v>
      </c>
      <c r="I2" s="20" t="s">
        <v>160</v>
      </c>
      <c r="J2" s="15" t="s">
        <v>161</v>
      </c>
      <c r="K2" s="15" t="s">
        <v>160</v>
      </c>
      <c r="L2" s="15" t="s">
        <v>162</v>
      </c>
      <c r="M2" s="87" t="s">
        <v>305</v>
      </c>
      <c r="N2" s="21" t="s">
        <v>163</v>
      </c>
    </row>
    <row r="3" spans="1:14" ht="20.25" customHeight="1">
      <c r="A3" s="12" t="s">
        <v>164</v>
      </c>
      <c r="B3" s="22" t="s">
        <v>165</v>
      </c>
      <c r="C3" s="23" t="s">
        <v>166</v>
      </c>
      <c r="D3" s="13">
        <v>20160061020</v>
      </c>
      <c r="E3" s="22" t="s">
        <v>120</v>
      </c>
      <c r="F3" s="23" t="s">
        <v>167</v>
      </c>
      <c r="G3" s="23" t="s">
        <v>168</v>
      </c>
      <c r="H3" s="13">
        <v>0</v>
      </c>
      <c r="I3" s="14">
        <v>29</v>
      </c>
      <c r="J3" s="23" t="s">
        <v>169</v>
      </c>
      <c r="K3" s="14">
        <v>36.5</v>
      </c>
      <c r="L3" s="14">
        <v>65.5</v>
      </c>
      <c r="M3" s="13">
        <v>1</v>
      </c>
      <c r="N3" s="25"/>
    </row>
    <row r="4" spans="1:14" ht="20.25" customHeight="1">
      <c r="A4" s="12" t="s">
        <v>170</v>
      </c>
      <c r="B4" s="22" t="s">
        <v>171</v>
      </c>
      <c r="C4" s="23" t="s">
        <v>172</v>
      </c>
      <c r="D4" s="13">
        <v>20160061016</v>
      </c>
      <c r="E4" s="24" t="s">
        <v>120</v>
      </c>
      <c r="F4" s="23" t="s">
        <v>167</v>
      </c>
      <c r="G4" s="23" t="s">
        <v>173</v>
      </c>
      <c r="H4" s="13">
        <v>1</v>
      </c>
      <c r="I4" s="14">
        <v>31</v>
      </c>
      <c r="J4" s="23" t="s">
        <v>174</v>
      </c>
      <c r="K4" s="14">
        <v>34</v>
      </c>
      <c r="L4" s="14">
        <v>65</v>
      </c>
      <c r="M4" s="13">
        <v>2</v>
      </c>
      <c r="N4" s="25"/>
    </row>
  </sheetData>
  <mergeCells count="1">
    <mergeCell ref="A1:N1"/>
  </mergeCells>
  <phoneticPr fontId="13" type="noConversion"/>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N4"/>
  <sheetViews>
    <sheetView workbookViewId="0">
      <selection activeCell="I8" sqref="I8"/>
    </sheetView>
  </sheetViews>
  <sheetFormatPr defaultRowHeight="14.25"/>
  <cols>
    <col min="1" max="1" width="4.375" customWidth="1"/>
    <col min="3" max="3" width="16.375" customWidth="1"/>
    <col min="4" max="4" width="12.125" customWidth="1"/>
    <col min="5" max="8" width="6.75" customWidth="1"/>
  </cols>
  <sheetData>
    <row r="1" spans="1:14" ht="52.5" customHeight="1">
      <c r="A1" s="100" t="s">
        <v>210</v>
      </c>
      <c r="B1" s="100"/>
      <c r="C1" s="100"/>
      <c r="D1" s="100"/>
      <c r="E1" s="100"/>
      <c r="F1" s="100"/>
      <c r="G1" s="100"/>
      <c r="H1" s="100"/>
      <c r="I1" s="100"/>
      <c r="J1" s="100"/>
      <c r="K1" s="100"/>
      <c r="L1" s="100"/>
      <c r="M1" s="100"/>
      <c r="N1" s="100"/>
    </row>
    <row r="2" spans="1:14" ht="71.25">
      <c r="A2" s="29" t="s">
        <v>152</v>
      </c>
      <c r="B2" s="30" t="s">
        <v>153</v>
      </c>
      <c r="C2" s="31" t="s">
        <v>154</v>
      </c>
      <c r="D2" s="32" t="s">
        <v>155</v>
      </c>
      <c r="E2" s="33" t="s">
        <v>156</v>
      </c>
      <c r="F2" s="29" t="s">
        <v>157</v>
      </c>
      <c r="G2" s="29" t="s">
        <v>158</v>
      </c>
      <c r="H2" s="34" t="s">
        <v>159</v>
      </c>
      <c r="I2" s="34" t="s">
        <v>160</v>
      </c>
      <c r="J2" s="29" t="s">
        <v>161</v>
      </c>
      <c r="K2" s="29" t="s">
        <v>160</v>
      </c>
      <c r="L2" s="29" t="s">
        <v>162</v>
      </c>
      <c r="M2" s="87" t="s">
        <v>305</v>
      </c>
      <c r="N2" s="35" t="s">
        <v>163</v>
      </c>
    </row>
    <row r="3" spans="1:14" ht="24" customHeight="1">
      <c r="A3" s="26" t="s">
        <v>164</v>
      </c>
      <c r="B3" s="36" t="s">
        <v>175</v>
      </c>
      <c r="C3" s="37" t="s">
        <v>176</v>
      </c>
      <c r="D3" s="27">
        <v>20160071028</v>
      </c>
      <c r="E3" s="36" t="s">
        <v>120</v>
      </c>
      <c r="F3" s="37" t="s">
        <v>177</v>
      </c>
      <c r="G3" s="37" t="s">
        <v>178</v>
      </c>
      <c r="H3" s="27">
        <v>1</v>
      </c>
      <c r="I3" s="28">
        <v>30</v>
      </c>
      <c r="J3" s="37" t="s">
        <v>179</v>
      </c>
      <c r="K3" s="28">
        <v>39.5</v>
      </c>
      <c r="L3" s="28">
        <v>69.5</v>
      </c>
      <c r="M3" s="27">
        <v>1</v>
      </c>
      <c r="N3" s="38"/>
    </row>
    <row r="4" spans="1:14" ht="24" customHeight="1">
      <c r="A4" s="26" t="s">
        <v>170</v>
      </c>
      <c r="B4" s="36" t="s">
        <v>180</v>
      </c>
      <c r="C4" s="37" t="s">
        <v>181</v>
      </c>
      <c r="D4" s="27">
        <v>20160071027</v>
      </c>
      <c r="E4" s="36" t="s">
        <v>120</v>
      </c>
      <c r="F4" s="37" t="s">
        <v>177</v>
      </c>
      <c r="G4" s="37" t="s">
        <v>182</v>
      </c>
      <c r="H4" s="27">
        <v>1</v>
      </c>
      <c r="I4" s="28">
        <v>26</v>
      </c>
      <c r="J4" s="37" t="s">
        <v>173</v>
      </c>
      <c r="K4" s="28">
        <v>30.5</v>
      </c>
      <c r="L4" s="28">
        <v>56.5</v>
      </c>
      <c r="M4" s="27">
        <v>2</v>
      </c>
      <c r="N4" s="38"/>
    </row>
  </sheetData>
  <mergeCells count="1">
    <mergeCell ref="A1:N1"/>
  </mergeCells>
  <phoneticPr fontId="13" type="noConversion"/>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N3"/>
  <sheetViews>
    <sheetView workbookViewId="0">
      <selection activeCell="M2" sqref="M2"/>
    </sheetView>
  </sheetViews>
  <sheetFormatPr defaultRowHeight="14.25"/>
  <cols>
    <col min="1" max="1" width="5" customWidth="1"/>
    <col min="3" max="3" width="18.25" customWidth="1"/>
    <col min="4" max="4" width="12.25" customWidth="1"/>
    <col min="5" max="6" width="7" customWidth="1"/>
    <col min="7" max="7" width="7.75" customWidth="1"/>
    <col min="8" max="9" width="8.125" customWidth="1"/>
    <col min="10" max="10" width="8.5" customWidth="1"/>
    <col min="11" max="11" width="7.875" customWidth="1"/>
    <col min="12" max="12" width="8.125" customWidth="1"/>
    <col min="13" max="13" width="6.875" customWidth="1"/>
  </cols>
  <sheetData>
    <row r="1" spans="1:14" ht="52.5" customHeight="1">
      <c r="A1" s="100" t="s">
        <v>210</v>
      </c>
      <c r="B1" s="100"/>
      <c r="C1" s="100"/>
      <c r="D1" s="100"/>
      <c r="E1" s="100"/>
      <c r="F1" s="100"/>
      <c r="G1" s="100"/>
      <c r="H1" s="100"/>
      <c r="I1" s="100"/>
      <c r="J1" s="100"/>
      <c r="K1" s="100"/>
      <c r="L1" s="100"/>
      <c r="M1" s="100"/>
      <c r="N1" s="100"/>
    </row>
    <row r="2" spans="1:14" ht="71.25">
      <c r="A2" s="42" t="s">
        <v>152</v>
      </c>
      <c r="B2" s="43" t="s">
        <v>153</v>
      </c>
      <c r="C2" s="44" t="s">
        <v>154</v>
      </c>
      <c r="D2" s="45" t="s">
        <v>155</v>
      </c>
      <c r="E2" s="46" t="s">
        <v>156</v>
      </c>
      <c r="F2" s="42" t="s">
        <v>157</v>
      </c>
      <c r="G2" s="42" t="s">
        <v>158</v>
      </c>
      <c r="H2" s="47" t="s">
        <v>159</v>
      </c>
      <c r="I2" s="47" t="s">
        <v>160</v>
      </c>
      <c r="J2" s="42" t="s">
        <v>161</v>
      </c>
      <c r="K2" s="42" t="s">
        <v>160</v>
      </c>
      <c r="L2" s="42" t="s">
        <v>162</v>
      </c>
      <c r="M2" s="87" t="s">
        <v>305</v>
      </c>
      <c r="N2" s="48" t="s">
        <v>163</v>
      </c>
    </row>
    <row r="3" spans="1:14">
      <c r="A3" s="39" t="s">
        <v>164</v>
      </c>
      <c r="B3" s="49" t="s">
        <v>183</v>
      </c>
      <c r="C3" s="50" t="s">
        <v>184</v>
      </c>
      <c r="D3" s="40">
        <v>20160091032</v>
      </c>
      <c r="E3" s="49" t="s">
        <v>120</v>
      </c>
      <c r="F3" s="50" t="s">
        <v>185</v>
      </c>
      <c r="G3" s="50" t="s">
        <v>186</v>
      </c>
      <c r="H3" s="40">
        <v>1</v>
      </c>
      <c r="I3" s="41">
        <v>22.5</v>
      </c>
      <c r="J3" s="50" t="s">
        <v>187</v>
      </c>
      <c r="K3" s="41">
        <v>22.5</v>
      </c>
      <c r="L3" s="41">
        <v>45</v>
      </c>
      <c r="M3" s="40">
        <v>1</v>
      </c>
      <c r="N3" s="51"/>
    </row>
  </sheetData>
  <mergeCells count="1">
    <mergeCell ref="A1:N1"/>
  </mergeCells>
  <phoneticPr fontId="13" type="noConversion"/>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N3"/>
  <sheetViews>
    <sheetView workbookViewId="0">
      <selection activeCell="M2" sqref="M2"/>
    </sheetView>
  </sheetViews>
  <sheetFormatPr defaultRowHeight="14.25"/>
  <cols>
    <col min="1" max="1" width="4.875" customWidth="1"/>
    <col min="3" max="3" width="16.875" customWidth="1"/>
    <col min="4" max="4" width="11" customWidth="1"/>
    <col min="5" max="5" width="5.25" customWidth="1"/>
    <col min="6" max="6" width="5.875" customWidth="1"/>
    <col min="7" max="7" width="7.75" customWidth="1"/>
    <col min="8" max="8" width="5.875" customWidth="1"/>
  </cols>
  <sheetData>
    <row r="1" spans="1:14" ht="44.25" customHeight="1">
      <c r="A1" s="100" t="s">
        <v>210</v>
      </c>
      <c r="B1" s="100"/>
      <c r="C1" s="100"/>
      <c r="D1" s="100"/>
      <c r="E1" s="100"/>
      <c r="F1" s="100"/>
      <c r="G1" s="100"/>
      <c r="H1" s="100"/>
      <c r="I1" s="100"/>
      <c r="J1" s="100"/>
      <c r="K1" s="100"/>
      <c r="L1" s="100"/>
      <c r="M1" s="100"/>
      <c r="N1" s="100"/>
    </row>
    <row r="2" spans="1:14" ht="71.25">
      <c r="A2" s="68" t="s">
        <v>152</v>
      </c>
      <c r="B2" s="69" t="s">
        <v>153</v>
      </c>
      <c r="C2" s="70" t="s">
        <v>154</v>
      </c>
      <c r="D2" s="71" t="s">
        <v>155</v>
      </c>
      <c r="E2" s="72" t="s">
        <v>156</v>
      </c>
      <c r="F2" s="68" t="s">
        <v>157</v>
      </c>
      <c r="G2" s="68" t="s">
        <v>158</v>
      </c>
      <c r="H2" s="73" t="s">
        <v>159</v>
      </c>
      <c r="I2" s="73" t="s">
        <v>160</v>
      </c>
      <c r="J2" s="68" t="s">
        <v>161</v>
      </c>
      <c r="K2" s="68" t="s">
        <v>160</v>
      </c>
      <c r="L2" s="68" t="s">
        <v>162</v>
      </c>
      <c r="M2" s="87" t="s">
        <v>305</v>
      </c>
      <c r="N2" s="74" t="s">
        <v>163</v>
      </c>
    </row>
    <row r="3" spans="1:14">
      <c r="A3" s="65" t="s">
        <v>164</v>
      </c>
      <c r="B3" s="75" t="s">
        <v>188</v>
      </c>
      <c r="C3" s="76" t="s">
        <v>189</v>
      </c>
      <c r="D3" s="66">
        <v>20160111034</v>
      </c>
      <c r="E3" s="77" t="s">
        <v>120</v>
      </c>
      <c r="F3" s="76" t="s">
        <v>190</v>
      </c>
      <c r="G3" s="76" t="s">
        <v>191</v>
      </c>
      <c r="H3" s="66">
        <v>0</v>
      </c>
      <c r="I3" s="67">
        <v>32.5</v>
      </c>
      <c r="J3" s="76" t="s">
        <v>179</v>
      </c>
      <c r="K3" s="67">
        <v>39.5</v>
      </c>
      <c r="L3" s="67">
        <v>72</v>
      </c>
      <c r="M3" s="66">
        <v>1</v>
      </c>
      <c r="N3" s="78"/>
    </row>
  </sheetData>
  <mergeCells count="1">
    <mergeCell ref="A1:N1"/>
  </mergeCells>
  <phoneticPr fontId="13"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001</vt:lpstr>
      <vt:lpstr>002</vt:lpstr>
      <vt:lpstr>003</vt:lpstr>
      <vt:lpstr>004</vt:lpstr>
      <vt:lpstr>005</vt:lpstr>
      <vt:lpstr>006</vt:lpstr>
      <vt:lpstr>007</vt:lpstr>
      <vt:lpstr>009</vt:lpstr>
      <vt:lpstr>011</vt:lpstr>
      <vt:lpstr>014</vt:lpstr>
      <vt:lpstr>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xcyx</dc:creator>
  <cp:lastModifiedBy>Administrator</cp:lastModifiedBy>
  <cp:lastPrinted>2016-12-16T16:25:32Z</cp:lastPrinted>
  <dcterms:created xsi:type="dcterms:W3CDTF">2013-10-09T09:27:10Z</dcterms:created>
  <dcterms:modified xsi:type="dcterms:W3CDTF">2016-12-16T16:30:36Z</dcterms:modified>
</cp:coreProperties>
</file>